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docs.live.net/a17645899071cf08/Documents/Work Files OneDrive/Stability/Examiners Stability Course/Student Resource Binder Contents/"/>
    </mc:Choice>
  </mc:AlternateContent>
  <xr:revisionPtr revIDLastSave="35" documentId="11_DE44299AEE9A0F0ED6B021CBCF97A5B75FF383CF" xr6:coauthVersionLast="47" xr6:coauthVersionMax="47" xr10:uidLastSave="{EDEC1F77-7A4F-489D-B403-59974357E7A6}"/>
  <bookViews>
    <workbookView xWindow="4200" yWindow="540" windowWidth="23070" windowHeight="12630" xr2:uid="{00000000-000D-0000-FFFF-FFFF00000000}"/>
  </bookViews>
  <sheets>
    <sheet name="Fishing Vessels" sheetId="2" r:id="rId1"/>
    <sheet name="Load Line new" sheetId="3" r:id="rId2"/>
  </sheets>
  <definedNames>
    <definedName name="Graph2" localSheetId="0">#REF!</definedName>
    <definedName name="Graph2" localSheetId="1">#REF!</definedName>
    <definedName name="Graph2">#REF!</definedName>
    <definedName name="_xlnm.Print_Area" localSheetId="0">'Fishing Vessels'!$A$1:$M$83</definedName>
    <definedName name="_xlnm.Print_Area" localSheetId="1">'Load Line new'!$A$1:$M$51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3" l="1"/>
  <c r="K35" i="2"/>
  <c r="D38" i="3"/>
  <c r="D37" i="3"/>
  <c r="D36" i="3"/>
  <c r="D35" i="3"/>
  <c r="K34" i="3"/>
  <c r="D34" i="3"/>
  <c r="K33" i="3"/>
  <c r="D33" i="3"/>
  <c r="K32" i="3"/>
  <c r="D32" i="3"/>
  <c r="K31" i="3"/>
  <c r="D31" i="3"/>
  <c r="A20" i="3"/>
  <c r="A19" i="3"/>
  <c r="A12" i="3"/>
  <c r="D39" i="3"/>
  <c r="D40" i="3"/>
  <c r="A18" i="3"/>
  <c r="A21" i="3"/>
  <c r="A22" i="3"/>
  <c r="J22" i="3"/>
  <c r="K35" i="3"/>
  <c r="K31" i="2"/>
  <c r="K32" i="2"/>
  <c r="K33" i="2"/>
  <c r="K30" i="2"/>
  <c r="K34" i="2"/>
  <c r="D37" i="2"/>
  <c r="D31" i="2"/>
  <c r="D32" i="2"/>
  <c r="D33" i="2"/>
  <c r="D34" i="2"/>
  <c r="D35" i="2"/>
  <c r="D36" i="2"/>
  <c r="D30" i="2"/>
  <c r="A19" i="2"/>
  <c r="A18" i="2"/>
  <c r="A11" i="2"/>
  <c r="A17" i="2" s="1"/>
  <c r="A20" i="2"/>
  <c r="D38" i="2" l="1"/>
  <c r="D39" i="2" s="1"/>
  <c r="A21" i="2"/>
  <c r="J21" i="2" s="1"/>
</calcChain>
</file>

<file path=xl/sharedStrings.xml><?xml version="1.0" encoding="utf-8"?>
<sst xmlns="http://schemas.openxmlformats.org/spreadsheetml/2006/main" count="129" uniqueCount="80">
  <si>
    <t>Deck sheer facilitates drainage, so FP area is increased 50% on vessels w/o deck sheer.</t>
  </si>
  <si>
    <t>Standard bulwark height is between 3 ft and 3.9 ft (36 and 46.8 inches).</t>
  </si>
  <si>
    <t>FP area is increased for higher bulwarks (because more water can be entrapped), and can be decreased for lower bulwarks.</t>
  </si>
  <si>
    <t>FREEING PORT CALCULATOR--46 CFR 28.555</t>
  </si>
  <si>
    <t>VESSEL NAME</t>
  </si>
  <si>
    <t>DATE</t>
  </si>
  <si>
    <t>Actual Length of Bulwark (total)</t>
  </si>
  <si>
    <t>*average height is calculated by determining the total area of bulwark and dividing by bulwark length</t>
  </si>
  <si>
    <t>INPUT</t>
  </si>
  <si>
    <t>§ 28.555 Freeing ports.</t>
  </si>
  <si>
    <t>i = [h − 4]0.04q, (i = [h − 1.722].04q, for metric units), where:</t>
  </si>
  <si>
    <t>i = increase in freeing port area, in square feet (square meters);</t>
  </si>
  <si>
    <t>h = bulwark height, in feet (meters); and</t>
  </si>
  <si>
    <t>q = length of bulwark exceeding 4 feet (1.22 meters) in height, in feet (meters).</t>
  </si>
  <si>
    <t>r = [3 − h]0.04q, (r = [h − 0.91 − h]0.04q), where:</t>
  </si>
  <si>
    <t>r = permitted reduction in freeing port area, in square feet (square meters).</t>
  </si>
  <si>
    <t>h = bulwark height, in feet (meters).</t>
  </si>
  <si>
    <t>q = length of bulwark which is less than 3 feet (0.914 meters) in height, in feet (meters).</t>
  </si>
  <si>
    <r>
      <t>(b)</t>
    </r>
    <r>
      <rPr>
        <sz val="11"/>
        <color rgb="FF333333"/>
        <rFont val="Verdana"/>
        <family val="2"/>
      </rPr>
      <t> Freeing ports must be located to allow the rapid clearing of water in all probable conditions of list and trim.</t>
    </r>
  </si>
  <si>
    <r>
      <t>(c)</t>
    </r>
    <r>
      <rPr>
        <sz val="11"/>
        <color rgb="FF333333"/>
        <rFont val="Verdana"/>
        <family val="2"/>
      </rPr>
      <t> Except as provided by paragraphs (d) through (h) of this section, the aggregate clear area of freeing ports on each side of the vessel must not be less than 0.71 plus 0.035 times the </t>
    </r>
    <r>
      <rPr>
        <sz val="11"/>
        <color rgb="FF0068AC"/>
        <rFont val="Verdana"/>
        <family val="2"/>
      </rPr>
      <t>length</t>
    </r>
    <r>
      <rPr>
        <sz val="11"/>
        <color rgb="FF333333"/>
        <rFont val="Verdana"/>
        <family val="2"/>
      </rPr>
      <t> of the bulwark, in meters, for area in square meters, or 7.6 plus 0.115 times the </t>
    </r>
    <r>
      <rPr>
        <sz val="11"/>
        <color rgb="FF0068AC"/>
        <rFont val="Verdana"/>
        <family val="2"/>
      </rPr>
      <t>length</t>
    </r>
    <r>
      <rPr>
        <sz val="11"/>
        <color rgb="FF333333"/>
        <rFont val="Verdana"/>
        <family val="2"/>
      </rPr>
      <t> of the bulwark, in feet, for the area in square feet. The </t>
    </r>
    <r>
      <rPr>
        <sz val="11"/>
        <color rgb="FF0068AC"/>
        <rFont val="Verdana"/>
        <family val="2"/>
      </rPr>
      <t>length</t>
    </r>
    <r>
      <rPr>
        <sz val="11"/>
        <color rgb="FF333333"/>
        <rFont val="Verdana"/>
        <family val="2"/>
      </rPr>
      <t> of bulwark need not exceed 0.7 times the </t>
    </r>
    <r>
      <rPr>
        <sz val="11"/>
        <color rgb="FF0068AC"/>
        <rFont val="Verdana"/>
        <family val="2"/>
      </rPr>
      <t>overall length</t>
    </r>
    <r>
      <rPr>
        <sz val="11"/>
        <color rgb="FF333333"/>
        <rFont val="Verdana"/>
        <family val="2"/>
      </rPr>
      <t> of the vessel.</t>
    </r>
  </si>
  <si>
    <r>
      <t>(e)</t>
    </r>
    <r>
      <rPr>
        <sz val="11"/>
        <color rgb="FF333333"/>
        <rFont val="Verdana"/>
        <family val="2"/>
      </rPr>
      <t> For a bulwark more than 4 feet (1.22 meters) in height, the freeing port area required by paragraphs (c) or (d) of this section must be increased in accordance with the following formula:</t>
    </r>
  </si>
  <si>
    <r>
      <t>(f)</t>
    </r>
    <r>
      <rPr>
        <sz val="11"/>
        <color rgb="FF333333"/>
        <rFont val="Verdana"/>
        <family val="2"/>
      </rPr>
      <t> For a bulwark less than 3 feet (0.91 meters) in height, the required freeing port area, required by paragraph (c) or (d) of this section, may be decreased in accordance with the following formula:</t>
    </r>
  </si>
  <si>
    <r>
      <t>(g)</t>
    </r>
    <r>
      <rPr>
        <sz val="11"/>
        <color rgb="FF333333"/>
        <rFont val="Verdana"/>
        <family val="2"/>
      </rPr>
      <t> For a vessel without sheer, the freeing port area must be increased by 50 percent.</t>
    </r>
  </si>
  <si>
    <r>
      <t>(i)</t>
    </r>
    <r>
      <rPr>
        <sz val="11"/>
        <color rgb="FF333333"/>
        <rFont val="Verdana"/>
        <family val="2"/>
      </rPr>
      <t> Freeing port covers are permitted provided that the freeing port area required by this section is not diminished and the covers are constructed and fitted so that water will readily flow outboard but not inboard.</t>
    </r>
  </si>
  <si>
    <r>
      <t>[CGD 88-079, </t>
    </r>
    <r>
      <rPr>
        <sz val="11"/>
        <color rgb="FF0068AC"/>
        <rFont val="Verdana"/>
        <family val="2"/>
      </rPr>
      <t>56 FR 40393</t>
    </r>
    <r>
      <rPr>
        <sz val="11"/>
        <color rgb="FF333333"/>
        <rFont val="Verdana"/>
        <family val="2"/>
      </rPr>
      <t>, Aug. 14, 1991, as amended by CGD 96-046, </t>
    </r>
    <r>
      <rPr>
        <sz val="11"/>
        <color rgb="FF0068AC"/>
        <rFont val="Verdana"/>
        <family val="2"/>
      </rPr>
      <t>61 FR 57276</t>
    </r>
    <r>
      <rPr>
        <sz val="11"/>
        <color rgb="FF333333"/>
        <rFont val="Verdana"/>
        <family val="2"/>
      </rPr>
      <t>, Nov. 5, 1996]</t>
    </r>
  </si>
  <si>
    <t>Effective Length of Bulwark (≯70% of Length)</t>
  </si>
  <si>
    <t>Standard bulwark height is between 3 ft and 4 ft (36 and 48 inches).</t>
  </si>
  <si>
    <t>Overall Length of Vessel</t>
  </si>
  <si>
    <t>Does the deck have sheer (slopes up towards bow and stern)? (Y/N)</t>
  </si>
  <si>
    <t>Does the vessel operate on protected waters? (Y/N)</t>
  </si>
  <si>
    <t>OUPUT</t>
  </si>
  <si>
    <t>Preliminary FP Area (Uncorrected)</t>
  </si>
  <si>
    <t>Correction for No Deck Sheer (+50%)</t>
  </si>
  <si>
    <t>Correction for non-standard bulwark height (&gt;48 inches or &lt;36 inches)</t>
  </si>
  <si>
    <t>Current FP Area sq ft  (one side)</t>
  </si>
  <si>
    <t>NOTES</t>
  </si>
  <si>
    <t>Y</t>
  </si>
  <si>
    <t>N</t>
  </si>
  <si>
    <t>Correction for Protected Waters (-50%)</t>
  </si>
  <si>
    <r>
      <t xml:space="preserve">FINAL Minimum required FP area (each side)  </t>
    </r>
    <r>
      <rPr>
        <sz val="14"/>
        <rFont val="Wingdings"/>
        <charset val="2"/>
      </rPr>
      <t>è è è è è</t>
    </r>
  </si>
  <si>
    <t>Average Height of Bulwark (inches)*</t>
  </si>
  <si>
    <r>
      <t>Sheer</t>
    </r>
    <r>
      <rPr>
        <sz val="12"/>
        <color rgb="FF000000"/>
        <rFont val="Arial"/>
        <family val="2"/>
      </rPr>
      <t>: Measured as the rise of the deck towards the stem or stern.</t>
    </r>
  </si>
  <si>
    <t>The FP area is to be distributed uniformly along the bulwarks.</t>
  </si>
  <si>
    <t>MEASUREMENTS &amp; CALCULATIONS</t>
  </si>
  <si>
    <t>FP1</t>
  </si>
  <si>
    <t>FP2</t>
  </si>
  <si>
    <t>FP3</t>
  </si>
  <si>
    <t>FP4</t>
  </si>
  <si>
    <t>FP5</t>
  </si>
  <si>
    <t>FP6</t>
  </si>
  <si>
    <t>FP7</t>
  </si>
  <si>
    <t>FP8</t>
  </si>
  <si>
    <t>BULWARK 4</t>
  </si>
  <si>
    <t>BULWARK 1</t>
  </si>
  <si>
    <t>LENG (in)</t>
  </si>
  <si>
    <t>HT (in)</t>
  </si>
  <si>
    <t>LENG (ft)</t>
  </si>
  <si>
    <t>AREA</t>
  </si>
  <si>
    <t>SQ IN</t>
  </si>
  <si>
    <t>To CONVERT from Square Inches to feet divide by 144</t>
  </si>
  <si>
    <t>To Find Average bulwark height (inches), add all "AREA" values</t>
  </si>
  <si>
    <t>from above and divide by the total bulwark length.</t>
  </si>
  <si>
    <r>
      <rPr>
        <b/>
        <sz val="11"/>
        <rFont val="Arial"/>
        <family val="2"/>
      </rPr>
      <t>(a)</t>
    </r>
    <r>
      <rPr>
        <sz val="11"/>
        <rFont val="Arial"/>
        <family val="2"/>
      </rPr>
      <t> Except as provided in paragraph (i) of this section, each decked vessel fitted with bulwarks must be fitted with freeing ports.</t>
    </r>
  </si>
  <si>
    <r>
      <t>(d)</t>
    </r>
    <r>
      <rPr>
        <sz val="11"/>
        <color rgb="FF333333"/>
        <rFont val="Verdana"/>
        <family val="2"/>
      </rPr>
      <t> Except as provided in paragraphs (e) through (h) of this section, for bulwarks which exceed 20.11 meters (66 feet) in </t>
    </r>
    <r>
      <rPr>
        <sz val="11"/>
        <color rgb="FF0068AC"/>
        <rFont val="Verdana"/>
        <family val="2"/>
      </rPr>
      <t>length</t>
    </r>
    <r>
      <rPr>
        <sz val="11"/>
        <color rgb="FF333333"/>
        <rFont val="Verdana"/>
        <family val="2"/>
      </rPr>
      <t>, the aggregate clear area of freeing ports on each side of the vessel must not be less than 0.07 times the </t>
    </r>
    <r>
      <rPr>
        <sz val="11"/>
        <color rgb="FF0068AC"/>
        <rFont val="Verdana"/>
        <family val="2"/>
      </rPr>
      <t>length</t>
    </r>
    <r>
      <rPr>
        <sz val="11"/>
        <color rgb="FF333333"/>
        <rFont val="Verdana"/>
        <family val="2"/>
      </rPr>
      <t> of the bulwark, 
in meters, for an area in square meters (0.23 times the </t>
    </r>
    <r>
      <rPr>
        <sz val="11"/>
        <color rgb="FF0068AC"/>
        <rFont val="Verdana"/>
        <family val="2"/>
      </rPr>
      <t>length</t>
    </r>
    <r>
      <rPr>
        <sz val="11"/>
        <color rgb="FF333333"/>
        <rFont val="Verdana"/>
        <family val="2"/>
      </rPr>
      <t> of the bulwark in feet, for an area in square feet). The </t>
    </r>
    <r>
      <rPr>
        <sz val="11"/>
        <color rgb="FF0068AC"/>
        <rFont val="Verdana"/>
        <family val="2"/>
      </rPr>
      <t>length</t>
    </r>
    <r>
      <rPr>
        <sz val="11"/>
        <color rgb="FF333333"/>
        <rFont val="Verdana"/>
        <family val="2"/>
      </rPr>
      <t> of the bulwark need not exceed 0.7 times the </t>
    </r>
    <r>
      <rPr>
        <sz val="11"/>
        <color rgb="FF0068AC"/>
        <rFont val="Verdana"/>
        <family val="2"/>
      </rPr>
      <t>overall length</t>
    </r>
    <r>
      <rPr>
        <sz val="11"/>
        <color rgb="FF333333"/>
        <rFont val="Verdana"/>
        <family val="2"/>
      </rPr>
      <t> of the vessel.</t>
    </r>
  </si>
  <si>
    <r>
      <rPr>
        <b/>
        <sz val="11"/>
        <rFont val="Arial"/>
        <family val="2"/>
      </rPr>
      <t>(h)</t>
    </r>
    <r>
      <rPr>
        <sz val="11"/>
        <rFont val="Arial"/>
        <family val="2"/>
      </rPr>
      <t> The area of the freeing ports on a vessel that operates on protected waters need only be 50 percent of the area required by paragraphs (c) or (d) of this section.</t>
    </r>
  </si>
  <si>
    <t>BULWARK 2</t>
  </si>
  <si>
    <t>BULWARK 3</t>
  </si>
  <si>
    <t>TOTAL (sq inches)</t>
  </si>
  <si>
    <t>TOTAL (sq feet)</t>
  </si>
  <si>
    <t>TOTAL AREA</t>
  </si>
  <si>
    <t>Average Height</t>
  </si>
  <si>
    <t>USCG--CG-ENG-2, TDJ</t>
  </si>
  <si>
    <t>The purpose of freeing ports is to provide openings in bulwarks that will allow rapid drainage of water entrapped on deck by bulwarks and deck structures.</t>
  </si>
  <si>
    <r>
      <t xml:space="preserve">This spreadsheet calculates the minimum required freeing port areas per 46 CFR 42.15-70 based on certain conservative assumptions for small vessels: 
--The general deck arrangement is a forward or aft deckhouse, and a single open work deck.
--Any side decks </t>
    </r>
    <r>
      <rPr>
        <i/>
        <sz val="12"/>
        <rFont val="Arial"/>
        <family val="2"/>
      </rPr>
      <t>(between bulwark &amp; deckhouse)</t>
    </r>
    <r>
      <rPr>
        <sz val="12"/>
        <rFont val="Arial"/>
        <family val="2"/>
      </rPr>
      <t xml:space="preserve"> are not more than 5 feet wide.
--There is no significant deck sheer within the bulwark extent.
--There are no raised hatchways or other deck obstacles that might impede cross flow.</t>
    </r>
  </si>
  <si>
    <t>SIMPLIFIED FREEING PORT CALCULATOR--LOAD LINE 46 CFR 42.15-70</t>
  </si>
  <si>
    <t>INPUT values in the YELLOW boxes</t>
  </si>
  <si>
    <t xml:space="preserve">This spreadsheet calculates the minimum required freeing port areas per 46 CFR 28.555 </t>
  </si>
  <si>
    <t>Yes</t>
  </si>
  <si>
    <t>No</t>
  </si>
  <si>
    <t>USCG--D13--M.RUDOLPH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</si>
</sst>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ft&quot;"/>
    <numFmt numFmtId="165" formatCode="0.0&quot; in&quot;"/>
    <numFmt numFmtId="166" formatCode="0.00&quot; sq ft&quot;"/>
  </numFmts>
  <fonts count="26" x14ac:knownFonts="1">
    <font>
      <sz val="10"/>
      <name val="Arial"/>
      <family val="2"/>
    </font>
    <font>
      <sz val="10"/>
      <name val="Arial"/>
      <family val="2"/>
    </font>
    <font>
      <i/>
      <sz val="10"/>
      <name val="Arial"/>
      <family val="2"/>
    </font>
    <font>
      <b/>
      <sz val="10"/>
      <name val="Arial"/>
      <family val="2"/>
    </font>
    <font>
      <b/>
      <sz val="14"/>
      <name val="Arial"/>
      <family val="2"/>
    </font>
    <font>
      <b/>
      <sz val="14"/>
      <color rgb="FF0000FF"/>
      <name val="Arial"/>
      <family val="2"/>
    </font>
    <font>
      <sz val="14"/>
      <name val="Arial"/>
      <family val="2"/>
    </font>
    <font>
      <sz val="11"/>
      <name val="Arial"/>
      <family val="2"/>
    </font>
    <font>
      <sz val="11"/>
      <color rgb="FF333333"/>
      <name val="Verdana"/>
      <family val="2"/>
    </font>
    <font>
      <b/>
      <sz val="11"/>
      <color rgb="FF333333"/>
      <name val="Verdana"/>
      <family val="2"/>
    </font>
    <font>
      <sz val="11"/>
      <color rgb="FF0068AC"/>
      <name val="Verdana"/>
      <family val="2"/>
    </font>
    <font>
      <sz val="16"/>
      <color theme="1"/>
      <name val="Segoe UI Symbol"/>
      <family val="2"/>
    </font>
    <font>
      <sz val="12"/>
      <name val="Arial"/>
      <family val="2"/>
    </font>
    <font>
      <b/>
      <sz val="12"/>
      <color theme="4" tint="-0.499984740745262"/>
      <name val="Arial"/>
      <family val="2"/>
    </font>
    <font>
      <b/>
      <sz val="18"/>
      <name val="Arial"/>
      <family val="2"/>
    </font>
    <font>
      <sz val="14"/>
      <name val="Wingdings"/>
      <charset val="2"/>
    </font>
    <font>
      <b/>
      <sz val="18"/>
      <color theme="1"/>
      <name val="Arial"/>
      <family val="2"/>
    </font>
    <font>
      <b/>
      <sz val="14"/>
      <color theme="1"/>
      <name val="Arial"/>
      <family val="2"/>
    </font>
    <font>
      <b/>
      <sz val="12"/>
      <color rgb="FF000000"/>
      <name val="Arial"/>
      <family val="2"/>
    </font>
    <font>
      <sz val="12"/>
      <color rgb="FF000000"/>
      <name val="Arial"/>
      <family val="2"/>
    </font>
    <font>
      <b/>
      <sz val="12"/>
      <name val="Arial"/>
      <family val="2"/>
    </font>
    <font>
      <b/>
      <sz val="14"/>
      <color rgb="FF0070C0"/>
      <name val="Arial"/>
      <family val="2"/>
    </font>
    <font>
      <b/>
      <sz val="11"/>
      <name val="Arial"/>
      <family val="2"/>
    </font>
    <font>
      <b/>
      <sz val="14"/>
      <color theme="4" tint="-0.499984740745262"/>
      <name val="Arial"/>
      <family val="2"/>
    </font>
    <font>
      <b/>
      <sz val="18"/>
      <color rgb="FFFF0000"/>
      <name val="Arial"/>
      <family val="2"/>
    </font>
    <font>
      <i/>
      <sz val="12"/>
      <name val="Arial"/>
      <family val="2"/>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7"/>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CCC"/>
        <bgColor indexed="64"/>
      </patternFill>
    </fill>
    <fill>
      <patternFill patternType="solid">
        <fgColor theme="0"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43">
    <xf numFmtId="0" fontId="0" fillId="0" borderId="0" xfId="0"/>
    <xf numFmtId="0" fontId="1" fillId="0" borderId="0" xfId="0" applyFont="1"/>
    <xf numFmtId="0" fontId="1" fillId="0" borderId="0" xfId="0" applyFont="1" applyAlignment="1">
      <alignment horizontal="left"/>
    </xf>
    <xf numFmtId="0" fontId="2" fillId="0" borderId="0" xfId="0" applyFont="1" applyAlignment="1">
      <alignment vertical="top"/>
    </xf>
    <xf numFmtId="0" fontId="0" fillId="0" borderId="2" xfId="0" applyBorder="1"/>
    <xf numFmtId="0" fontId="0" fillId="0" borderId="3" xfId="0" applyBorder="1"/>
    <xf numFmtId="0" fontId="0" fillId="0" borderId="5" xfId="0" applyBorder="1"/>
    <xf numFmtId="0" fontId="0" fillId="0" borderId="4" xfId="0" applyBorder="1"/>
    <xf numFmtId="0" fontId="0" fillId="0" borderId="6" xfId="0" applyBorder="1"/>
    <xf numFmtId="0" fontId="0" fillId="0" borderId="7" xfId="0" applyBorder="1"/>
    <xf numFmtId="0" fontId="0" fillId="0" borderId="8" xfId="0" applyBorder="1"/>
    <xf numFmtId="0" fontId="0" fillId="0" borderId="0" xfId="0" applyAlignment="1">
      <alignment vertical="center"/>
    </xf>
    <xf numFmtId="0" fontId="4" fillId="0" borderId="9" xfId="0" applyFont="1" applyBorder="1" applyAlignment="1">
      <alignment vertical="center"/>
    </xf>
    <xf numFmtId="0" fontId="0" fillId="0" borderId="0" xfId="0" applyAlignment="1">
      <alignment wrapText="1"/>
    </xf>
    <xf numFmtId="0" fontId="8" fillId="0" borderId="0" xfId="0" applyFont="1" applyAlignment="1">
      <alignment vertical="center" wrapText="1"/>
    </xf>
    <xf numFmtId="0" fontId="6" fillId="0" borderId="13" xfId="0" applyFont="1" applyBorder="1"/>
    <xf numFmtId="0" fontId="0" fillId="0" borderId="0" xfId="0" applyAlignment="1">
      <alignment horizontal="center"/>
    </xf>
    <xf numFmtId="0" fontId="11" fillId="0" borderId="0" xfId="0" applyFont="1"/>
    <xf numFmtId="0" fontId="4" fillId="0" borderId="0" xfId="0" applyFont="1"/>
    <xf numFmtId="0" fontId="0" fillId="0" borderId="0" xfId="0" applyAlignment="1">
      <alignment horizontal="center" vertical="center"/>
    </xf>
    <xf numFmtId="0" fontId="0" fillId="3" borderId="0" xfId="0" applyFill="1" applyAlignment="1">
      <alignment vertical="center"/>
    </xf>
    <xf numFmtId="0" fontId="0" fillId="3" borderId="8" xfId="0" applyFill="1" applyBorder="1" applyAlignment="1">
      <alignment vertical="center"/>
    </xf>
    <xf numFmtId="0" fontId="0" fillId="3" borderId="5" xfId="0" applyFill="1" applyBorder="1" applyAlignment="1">
      <alignment vertical="center"/>
    </xf>
    <xf numFmtId="0" fontId="0" fillId="3" borderId="7" xfId="0" applyFill="1" applyBorder="1" applyAlignment="1">
      <alignment vertical="center"/>
    </xf>
    <xf numFmtId="0" fontId="6" fillId="0" borderId="7" xfId="0" applyFont="1" applyBorder="1"/>
    <xf numFmtId="0" fontId="0" fillId="0" borderId="13" xfId="0" applyBorder="1"/>
    <xf numFmtId="164" fontId="5" fillId="2" borderId="23" xfId="0" applyNumberFormat="1" applyFont="1" applyFill="1" applyBorder="1" applyProtection="1">
      <protection locked="0"/>
    </xf>
    <xf numFmtId="164" fontId="5" fillId="2" borderId="24" xfId="0" applyNumberFormat="1" applyFont="1" applyFill="1" applyBorder="1" applyProtection="1">
      <protection locked="0"/>
    </xf>
    <xf numFmtId="165" fontId="5" fillId="2" borderId="24" xfId="0" applyNumberFormat="1" applyFont="1" applyFill="1" applyBorder="1"/>
    <xf numFmtId="165" fontId="5" fillId="0" borderId="24" xfId="0" applyNumberFormat="1" applyFont="1" applyBorder="1"/>
    <xf numFmtId="0" fontId="6" fillId="0" borderId="18" xfId="0" applyFont="1" applyBorder="1"/>
    <xf numFmtId="0" fontId="6" fillId="0" borderId="6" xfId="0" applyFont="1" applyBorder="1"/>
    <xf numFmtId="164" fontId="17" fillId="3" borderId="24" xfId="0" applyNumberFormat="1" applyFont="1" applyFill="1" applyBorder="1"/>
    <xf numFmtId="166" fontId="6" fillId="9" borderId="21" xfId="0" applyNumberFormat="1" applyFont="1" applyFill="1" applyBorder="1"/>
    <xf numFmtId="166" fontId="6" fillId="9" borderId="18" xfId="0" applyNumberFormat="1" applyFont="1" applyFill="1" applyBorder="1"/>
    <xf numFmtId="166" fontId="6" fillId="9" borderId="19" xfId="0" applyNumberFormat="1" applyFont="1" applyFill="1" applyBorder="1"/>
    <xf numFmtId="166" fontId="6" fillId="4" borderId="9" xfId="0" applyNumberFormat="1" applyFont="1" applyFill="1" applyBorder="1"/>
    <xf numFmtId="0" fontId="0" fillId="10" borderId="6" xfId="0" applyFill="1" applyBorder="1" applyAlignment="1">
      <alignment vertical="center"/>
    </xf>
    <xf numFmtId="0" fontId="0" fillId="10" borderId="8" xfId="0" applyFill="1" applyBorder="1" applyAlignment="1">
      <alignment vertical="center"/>
    </xf>
    <xf numFmtId="0" fontId="0" fillId="10" borderId="0" xfId="0" applyFill="1"/>
    <xf numFmtId="0" fontId="0" fillId="10" borderId="5" xfId="0" applyFill="1" applyBorder="1"/>
    <xf numFmtId="0" fontId="0" fillId="10" borderId="4" xfId="0" applyFill="1" applyBorder="1"/>
    <xf numFmtId="0" fontId="12" fillId="0" borderId="13" xfId="0" applyFont="1" applyBorder="1" applyAlignment="1">
      <alignment horizontal="center" vertical="center"/>
    </xf>
    <xf numFmtId="0" fontId="12" fillId="0" borderId="16" xfId="0" applyFont="1" applyBorder="1"/>
    <xf numFmtId="0" fontId="3" fillId="0" borderId="17" xfId="0" applyFont="1" applyBorder="1" applyAlignment="1">
      <alignment horizontal="center" vertical="center"/>
    </xf>
    <xf numFmtId="0" fontId="20" fillId="0" borderId="18" xfId="0" applyFont="1" applyBorder="1" applyAlignment="1">
      <alignment horizontal="center" vertical="center"/>
    </xf>
    <xf numFmtId="0" fontId="0" fillId="0" borderId="5" xfId="0" applyBorder="1" applyAlignment="1">
      <alignment horizontal="center" vertical="center"/>
    </xf>
    <xf numFmtId="0" fontId="21" fillId="2" borderId="24" xfId="0" applyFont="1" applyFill="1" applyBorder="1" applyAlignment="1">
      <alignment horizontal="center"/>
    </xf>
    <xf numFmtId="0" fontId="21" fillId="2" borderId="25" xfId="0" applyFont="1" applyFill="1" applyBorder="1" applyAlignment="1">
      <alignment horizontal="center"/>
    </xf>
    <xf numFmtId="0" fontId="4" fillId="10" borderId="0" xfId="0" applyFont="1" applyFill="1" applyAlignment="1">
      <alignment vertical="center"/>
    </xf>
    <xf numFmtId="0" fontId="0" fillId="0" borderId="22" xfId="0" applyBorder="1"/>
    <xf numFmtId="0" fontId="0" fillId="10" borderId="1" xfId="0" applyFill="1" applyBorder="1" applyAlignment="1">
      <alignment vertical="center"/>
    </xf>
    <xf numFmtId="0" fontId="0" fillId="10" borderId="2" xfId="0" applyFill="1" applyBorder="1" applyAlignment="1">
      <alignment vertical="center"/>
    </xf>
    <xf numFmtId="0" fontId="0" fillId="10" borderId="3" xfId="0" applyFill="1" applyBorder="1" applyAlignment="1">
      <alignment vertical="center"/>
    </xf>
    <xf numFmtId="0" fontId="4" fillId="10" borderId="4" xfId="0" applyFont="1" applyFill="1" applyBorder="1" applyAlignment="1">
      <alignment vertical="center"/>
    </xf>
    <xf numFmtId="0" fontId="4" fillId="10" borderId="5" xfId="0" applyFont="1" applyFill="1" applyBorder="1" applyAlignment="1">
      <alignment vertical="center"/>
    </xf>
    <xf numFmtId="0" fontId="6" fillId="0" borderId="13" xfId="0" applyFont="1" applyBorder="1" applyAlignment="1">
      <alignment horizontal="center" vertical="center"/>
    </xf>
    <xf numFmtId="0" fontId="20" fillId="0" borderId="4" xfId="0" applyFont="1" applyBorder="1" applyAlignment="1">
      <alignment horizontal="center" vertical="center"/>
    </xf>
    <xf numFmtId="0" fontId="12" fillId="9" borderId="13" xfId="0" applyFont="1" applyFill="1" applyBorder="1" applyAlignment="1">
      <alignment horizontal="center" vertical="center"/>
    </xf>
    <xf numFmtId="0" fontId="6" fillId="9" borderId="13" xfId="0" applyFont="1" applyFill="1" applyBorder="1" applyAlignment="1">
      <alignment horizontal="center" vertical="center"/>
    </xf>
    <xf numFmtId="0" fontId="12" fillId="9" borderId="30" xfId="0" applyFont="1" applyFill="1" applyBorder="1" applyAlignment="1">
      <alignment horizontal="center" vertical="center"/>
    </xf>
    <xf numFmtId="0" fontId="4" fillId="8" borderId="10" xfId="0" applyFont="1" applyFill="1" applyBorder="1" applyAlignment="1">
      <alignment vertical="center"/>
    </xf>
    <xf numFmtId="0" fontId="4" fillId="8" borderId="11" xfId="0" applyFont="1" applyFill="1" applyBorder="1" applyAlignment="1">
      <alignment vertical="center"/>
    </xf>
    <xf numFmtId="0" fontId="4" fillId="8" borderId="12" xfId="0" applyFont="1" applyFill="1" applyBorder="1" applyAlignment="1">
      <alignment vertical="center"/>
    </xf>
    <xf numFmtId="0" fontId="12" fillId="2" borderId="22" xfId="0" applyFont="1" applyFill="1" applyBorder="1" applyAlignment="1">
      <alignment horizontal="left"/>
    </xf>
    <xf numFmtId="0" fontId="12" fillId="2" borderId="28" xfId="0" applyFont="1" applyFill="1" applyBorder="1" applyAlignment="1">
      <alignment horizontal="left"/>
    </xf>
    <xf numFmtId="0" fontId="12" fillId="2" borderId="15" xfId="0" applyFont="1" applyFill="1" applyBorder="1" applyAlignment="1">
      <alignment horizontal="left"/>
    </xf>
    <xf numFmtId="0" fontId="16" fillId="0" borderId="0" xfId="0" applyFont="1" applyAlignment="1">
      <alignment horizontal="center" vertical="center"/>
    </xf>
    <xf numFmtId="0" fontId="12" fillId="0" borderId="0" xfId="0" applyFont="1" applyAlignment="1">
      <alignment horizontal="center"/>
    </xf>
    <xf numFmtId="0" fontId="12" fillId="0" borderId="22" xfId="0" applyFont="1" applyBorder="1" applyAlignment="1">
      <alignment horizontal="left" vertical="center" wrapText="1"/>
    </xf>
    <xf numFmtId="0" fontId="12" fillId="0" borderId="28" xfId="0" applyFont="1" applyBorder="1" applyAlignment="1">
      <alignment horizontal="left" vertical="center" wrapText="1"/>
    </xf>
    <xf numFmtId="0" fontId="12" fillId="0" borderId="15" xfId="0" applyFont="1" applyBorder="1" applyAlignment="1">
      <alignment horizontal="left" vertical="center" wrapText="1"/>
    </xf>
    <xf numFmtId="0" fontId="4" fillId="6" borderId="1" xfId="0" applyFont="1" applyFill="1" applyBorder="1" applyAlignment="1">
      <alignment vertical="center"/>
    </xf>
    <xf numFmtId="0" fontId="4" fillId="6" borderId="2" xfId="0" applyFont="1" applyFill="1" applyBorder="1" applyAlignment="1">
      <alignment vertical="center"/>
    </xf>
    <xf numFmtId="0" fontId="4" fillId="6" borderId="11" xfId="0" applyFont="1" applyFill="1" applyBorder="1" applyAlignment="1">
      <alignment vertical="center"/>
    </xf>
    <xf numFmtId="0" fontId="4" fillId="6" borderId="12" xfId="0" applyFont="1" applyFill="1" applyBorder="1" applyAlignment="1">
      <alignment vertical="center"/>
    </xf>
    <xf numFmtId="0" fontId="12" fillId="0" borderId="13" xfId="0" applyFont="1" applyBorder="1"/>
    <xf numFmtId="0" fontId="12" fillId="0" borderId="22" xfId="0" applyFont="1" applyBorder="1"/>
    <xf numFmtId="0" fontId="6" fillId="0" borderId="13" xfId="0" applyFont="1" applyBorder="1"/>
    <xf numFmtId="0" fontId="6" fillId="0" borderId="22" xfId="0" applyFont="1" applyBorder="1"/>
    <xf numFmtId="0" fontId="6" fillId="0" borderId="14" xfId="0" applyFont="1" applyBorder="1"/>
    <xf numFmtId="0" fontId="6" fillId="0" borderId="20" xfId="0" applyFont="1" applyBorder="1"/>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166" fontId="23" fillId="2" borderId="1" xfId="0" applyNumberFormat="1" applyFont="1" applyFill="1" applyBorder="1" applyAlignment="1">
      <alignment horizontal="center" vertical="center"/>
    </xf>
    <xf numFmtId="166" fontId="23" fillId="2" borderId="3" xfId="0" applyNumberFormat="1" applyFont="1" applyFill="1" applyBorder="1" applyAlignment="1">
      <alignment horizontal="center" vertical="center"/>
    </xf>
    <xf numFmtId="166" fontId="23" fillId="2" borderId="6" xfId="0" applyNumberFormat="1" applyFont="1" applyFill="1" applyBorder="1" applyAlignment="1">
      <alignment horizontal="center" vertical="center"/>
    </xf>
    <xf numFmtId="166" fontId="23" fillId="2" borderId="8" xfId="0" applyNumberFormat="1" applyFont="1" applyFill="1" applyBorder="1" applyAlignment="1">
      <alignment horizontal="center" vertical="center"/>
    </xf>
    <xf numFmtId="0" fontId="12" fillId="10" borderId="4" xfId="0" applyFont="1" applyFill="1" applyBorder="1" applyAlignment="1">
      <alignment vertical="center"/>
    </xf>
    <xf numFmtId="0" fontId="12" fillId="10" borderId="0" xfId="0" applyFont="1" applyFill="1" applyAlignment="1">
      <alignment vertical="center"/>
    </xf>
    <xf numFmtId="0" fontId="12" fillId="10" borderId="5" xfId="0" applyFont="1" applyFill="1" applyBorder="1" applyAlignment="1">
      <alignment vertical="center"/>
    </xf>
    <xf numFmtId="166" fontId="13" fillId="10" borderId="7" xfId="0" applyNumberFormat="1" applyFont="1" applyFill="1" applyBorder="1" applyAlignment="1">
      <alignment horizontal="center" vertical="center"/>
    </xf>
    <xf numFmtId="0" fontId="9"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wrapText="1"/>
    </xf>
    <xf numFmtId="0" fontId="8" fillId="0" borderId="0" xfId="0" applyFont="1" applyAlignment="1">
      <alignment horizontal="left" vertical="center" wrapText="1"/>
    </xf>
    <xf numFmtId="0" fontId="4" fillId="0" borderId="13" xfId="0" applyFont="1" applyBorder="1" applyAlignment="1">
      <alignment horizontal="left" vertical="center"/>
    </xf>
    <xf numFmtId="0" fontId="0" fillId="0" borderId="17" xfId="0" applyBorder="1"/>
    <xf numFmtId="0" fontId="12" fillId="0" borderId="6" xfId="0" applyFont="1" applyBorder="1"/>
    <xf numFmtId="0" fontId="12" fillId="0" borderId="7" xfId="0" applyFont="1" applyBorder="1"/>
    <xf numFmtId="0" fontId="12" fillId="0" borderId="8" xfId="0" applyFont="1" applyBorder="1"/>
    <xf numFmtId="0" fontId="18" fillId="0" borderId="1" xfId="0" applyFont="1" applyBorder="1"/>
    <xf numFmtId="0" fontId="18" fillId="0" borderId="2" xfId="0" applyFont="1" applyBorder="1"/>
    <xf numFmtId="0" fontId="18" fillId="0" borderId="3" xfId="0" applyFont="1" applyBorder="1"/>
    <xf numFmtId="0" fontId="4" fillId="5" borderId="10" xfId="0" applyFont="1" applyFill="1" applyBorder="1" applyAlignment="1">
      <alignment vertical="center"/>
    </xf>
    <xf numFmtId="0" fontId="4" fillId="5" borderId="11" xfId="0" applyFont="1" applyFill="1" applyBorder="1" applyAlignment="1">
      <alignment vertical="center"/>
    </xf>
    <xf numFmtId="0" fontId="4" fillId="5" borderId="12" xfId="0" applyFont="1" applyFill="1" applyBorder="1" applyAlignment="1">
      <alignment vertical="center"/>
    </xf>
    <xf numFmtId="0" fontId="12" fillId="0" borderId="4" xfId="0" applyFont="1" applyBorder="1"/>
    <xf numFmtId="0" fontId="12" fillId="0" borderId="0" xfId="0" applyFont="1"/>
    <xf numFmtId="0" fontId="12" fillId="0" borderId="5" xfId="0" applyFont="1" applyBorder="1"/>
    <xf numFmtId="0" fontId="20" fillId="0" borderId="22" xfId="0" applyFont="1" applyBorder="1" applyAlignment="1">
      <alignment horizontal="right" vertical="center"/>
    </xf>
    <xf numFmtId="0" fontId="20" fillId="0" borderId="15" xfId="0" applyFont="1" applyBorder="1" applyAlignment="1">
      <alignment horizontal="right" vertical="center"/>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0" borderId="15" xfId="0" applyFont="1" applyBorder="1" applyAlignment="1">
      <alignment horizontal="right" vertical="center"/>
    </xf>
    <xf numFmtId="0" fontId="14" fillId="0" borderId="6" xfId="0" applyFont="1" applyBorder="1" applyAlignment="1">
      <alignment horizontal="center"/>
    </xf>
    <xf numFmtId="0" fontId="14" fillId="0" borderId="7" xfId="0" applyFont="1" applyBorder="1" applyAlignment="1">
      <alignment horizontal="center"/>
    </xf>
    <xf numFmtId="0" fontId="14" fillId="0" borderId="8" xfId="0" applyFont="1" applyBorder="1" applyAlignment="1">
      <alignment horizontal="center"/>
    </xf>
    <xf numFmtId="0" fontId="6" fillId="0" borderId="16" xfId="0" applyFont="1" applyBorder="1"/>
    <xf numFmtId="0" fontId="6" fillId="0" borderId="17" xfId="0" applyFont="1" applyBorder="1"/>
    <xf numFmtId="0" fontId="6" fillId="0" borderId="26" xfId="0" applyFont="1" applyBorder="1"/>
    <xf numFmtId="0" fontId="6" fillId="0" borderId="18" xfId="0" applyFont="1" applyBorder="1"/>
    <xf numFmtId="0" fontId="6" fillId="0" borderId="27" xfId="0" applyFont="1" applyBorder="1"/>
    <xf numFmtId="0" fontId="7" fillId="0" borderId="18" xfId="0" applyFont="1" applyBorder="1" applyAlignment="1">
      <alignment wrapText="1"/>
    </xf>
    <xf numFmtId="0" fontId="7" fillId="0" borderId="13" xfId="0" applyFont="1" applyBorder="1" applyAlignment="1">
      <alignment wrapText="1"/>
    </xf>
    <xf numFmtId="0" fontId="7" fillId="0" borderId="22" xfId="0" applyFont="1" applyBorder="1" applyAlignment="1">
      <alignment wrapText="1"/>
    </xf>
    <xf numFmtId="0" fontId="6" fillId="0" borderId="28" xfId="0" applyFont="1" applyBorder="1"/>
    <xf numFmtId="0" fontId="6" fillId="0" borderId="7" xfId="0" applyFont="1" applyBorder="1" applyAlignment="1">
      <alignment vertical="center"/>
    </xf>
    <xf numFmtId="0" fontId="6" fillId="0" borderId="8" xfId="0" applyFont="1" applyBorder="1" applyAlignment="1">
      <alignment vertical="center"/>
    </xf>
    <xf numFmtId="0" fontId="4" fillId="7" borderId="10" xfId="0" applyFont="1" applyFill="1" applyBorder="1" applyAlignment="1">
      <alignment vertical="center"/>
    </xf>
    <xf numFmtId="0" fontId="4" fillId="7" borderId="11" xfId="0" applyFont="1" applyFill="1" applyBorder="1" applyAlignment="1">
      <alignment vertical="center"/>
    </xf>
    <xf numFmtId="0" fontId="0" fillId="0" borderId="0" xfId="0" applyAlignment="1">
      <alignment horizontal="left"/>
    </xf>
    <xf numFmtId="0" fontId="0" fillId="0" borderId="29" xfId="0" applyBorder="1" applyAlignment="1">
      <alignment horizontal="left"/>
    </xf>
    <xf numFmtId="0" fontId="0" fillId="0" borderId="0" xfId="0" applyAlignment="1">
      <alignment horizontal="left" vertical="top"/>
    </xf>
    <xf numFmtId="0" fontId="24" fillId="0" borderId="0" xfId="0" applyFont="1" applyAlignment="1">
      <alignment horizontal="center" vertical="center"/>
    </xf>
    <xf numFmtId="0" fontId="4" fillId="5" borderId="1" xfId="0" applyFont="1" applyFill="1" applyBorder="1" applyAlignment="1">
      <alignment vertical="center"/>
    </xf>
    <xf numFmtId="0" fontId="4" fillId="5" borderId="2" xfId="0" applyFont="1" applyFill="1" applyBorder="1" applyAlignment="1">
      <alignment vertical="center"/>
    </xf>
    <xf numFmtId="0" fontId="4" fillId="5" borderId="3" xfId="0" applyFont="1" applyFill="1" applyBorder="1" applyAlignment="1">
      <alignment vertical="center"/>
    </xf>
    <xf numFmtId="0" fontId="0" fillId="0" borderId="0" xfId="0" applyAlignment="1">
      <alignment wrapText="1"/>
    </xf>
    <xf numFmtId="0" fontId="20" fillId="0" borderId="13" xfId="0" applyFont="1" applyBorder="1" applyAlignment="1">
      <alignment horizontal="right" vertical="center"/>
    </xf>
  </cellXfs>
  <cellStyles count="1">
    <cellStyle name="Normal" xfId="0" builtinId="0"/>
  </cellStyles>
  <dxfs count="4">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117262</xdr:colOff>
      <xdr:row>77</xdr:row>
      <xdr:rowOff>590560</xdr:rowOff>
    </xdr:from>
    <xdr:to>
      <xdr:col>6</xdr:col>
      <xdr:colOff>15876</xdr:colOff>
      <xdr:row>81</xdr:row>
      <xdr:rowOff>190500</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262" y="21799560"/>
          <a:ext cx="4407114" cy="3346440"/>
        </a:xfrm>
        <a:prstGeom prst="rect">
          <a:avLst/>
        </a:prstGeom>
        <a:ln w="19050">
          <a:solidFill>
            <a:schemeClr val="tx1"/>
          </a:solidFill>
        </a:ln>
      </xdr:spPr>
    </xdr:pic>
    <xdr:clientData/>
  </xdr:twoCellAnchor>
  <xdr:twoCellAnchor editAs="oneCell">
    <xdr:from>
      <xdr:col>6</xdr:col>
      <xdr:colOff>113435</xdr:colOff>
      <xdr:row>78</xdr:row>
      <xdr:rowOff>5923</xdr:rowOff>
    </xdr:from>
    <xdr:to>
      <xdr:col>12</xdr:col>
      <xdr:colOff>252557</xdr:colOff>
      <xdr:row>81</xdr:row>
      <xdr:rowOff>126999</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3947" t="6558" b="39248"/>
        <a:stretch/>
      </xdr:blipFill>
      <xdr:spPr>
        <a:xfrm>
          <a:off x="4621935" y="22151548"/>
          <a:ext cx="4442690" cy="2930951"/>
        </a:xfrm>
        <a:prstGeom prst="rect">
          <a:avLst/>
        </a:prstGeom>
        <a:ln w="1905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97"/>
  <sheetViews>
    <sheetView tabSelected="1" topLeftCell="A7" zoomScale="110" zoomScaleNormal="110" workbookViewId="0">
      <selection activeCell="A2" sqref="A2:M2"/>
    </sheetView>
  </sheetViews>
  <sheetFormatPr defaultRowHeight="12.75" x14ac:dyDescent="0.2"/>
  <cols>
    <col min="1" max="1" width="16.7109375" customWidth="1"/>
    <col min="2" max="2" width="12.42578125" customWidth="1"/>
    <col min="3" max="3" width="11.42578125" customWidth="1"/>
    <col min="4" max="4" width="9.140625" customWidth="1"/>
    <col min="9" max="9" width="17.5703125" customWidth="1"/>
    <col min="11" max="11" width="10.7109375" bestFit="1" customWidth="1"/>
  </cols>
  <sheetData>
    <row r="1" spans="1:13" ht="23.25" x14ac:dyDescent="0.2">
      <c r="A1" s="67" t="s">
        <v>3</v>
      </c>
      <c r="B1" s="67"/>
      <c r="C1" s="67"/>
      <c r="D1" s="67"/>
      <c r="E1" s="67"/>
      <c r="F1" s="67"/>
      <c r="G1" s="67"/>
      <c r="H1" s="67"/>
      <c r="I1" s="67"/>
      <c r="J1" s="67"/>
      <c r="K1" s="67"/>
      <c r="L1" s="67"/>
      <c r="M1" s="67"/>
    </row>
    <row r="2" spans="1:13" ht="15" x14ac:dyDescent="0.2">
      <c r="A2" s="68" t="s">
        <v>79</v>
      </c>
      <c r="B2" s="68"/>
      <c r="C2" s="68"/>
      <c r="D2" s="68"/>
      <c r="E2" s="68"/>
      <c r="F2" s="68"/>
      <c r="G2" s="68"/>
      <c r="H2" s="68"/>
      <c r="I2" s="68"/>
      <c r="J2" s="68"/>
      <c r="K2" s="68"/>
      <c r="L2" s="68"/>
      <c r="M2" s="68"/>
    </row>
    <row r="3" spans="1:13" x14ac:dyDescent="0.2">
      <c r="A3" s="16"/>
      <c r="B3" s="16"/>
      <c r="C3" s="16"/>
      <c r="D3" s="16"/>
      <c r="E3" s="16"/>
      <c r="F3" s="16"/>
      <c r="G3" s="16"/>
      <c r="H3" s="16"/>
      <c r="I3" s="16"/>
      <c r="J3" s="16"/>
      <c r="K3" s="16"/>
      <c r="L3" s="16"/>
      <c r="M3" s="16"/>
    </row>
    <row r="4" spans="1:13" s="11" customFormat="1" ht="24.75" customHeight="1" x14ac:dyDescent="0.2">
      <c r="A4" s="69" t="s">
        <v>76</v>
      </c>
      <c r="B4" s="70"/>
      <c r="C4" s="70"/>
      <c r="D4" s="70"/>
      <c r="E4" s="70"/>
      <c r="F4" s="70"/>
      <c r="G4" s="70"/>
      <c r="H4" s="70"/>
      <c r="I4" s="70"/>
      <c r="J4" s="70"/>
      <c r="K4" s="70"/>
      <c r="L4" s="70"/>
      <c r="M4" s="71"/>
    </row>
    <row r="5" spans="1:13" ht="15" x14ac:dyDescent="0.2">
      <c r="A5" s="64" t="s">
        <v>75</v>
      </c>
      <c r="B5" s="65"/>
      <c r="C5" s="66"/>
      <c r="D5" s="16"/>
      <c r="E5" s="16"/>
      <c r="F5" s="16"/>
      <c r="G5" s="16"/>
      <c r="H5" s="16"/>
      <c r="I5" s="16"/>
      <c r="J5" s="16"/>
      <c r="K5" s="16"/>
      <c r="L5" s="16"/>
      <c r="M5" s="16"/>
    </row>
    <row r="6" spans="1:13" ht="13.5" thickBot="1" x14ac:dyDescent="0.25"/>
    <row r="7" spans="1:13" s="11" customFormat="1" ht="22.5" customHeight="1" thickBot="1" x14ac:dyDescent="0.25">
      <c r="A7" s="84" t="s">
        <v>4</v>
      </c>
      <c r="B7" s="86"/>
      <c r="C7" s="84"/>
      <c r="D7" s="85"/>
      <c r="E7" s="85"/>
      <c r="F7" s="85"/>
      <c r="G7" s="85"/>
      <c r="H7" s="85"/>
      <c r="I7" s="86"/>
      <c r="J7" s="12" t="s">
        <v>5</v>
      </c>
      <c r="K7" s="84"/>
      <c r="L7" s="85"/>
      <c r="M7" s="86"/>
    </row>
    <row r="8" spans="1:13" s="11" customFormat="1" ht="22.5" customHeight="1" thickBot="1" x14ac:dyDescent="0.25">
      <c r="A8" s="72" t="s">
        <v>8</v>
      </c>
      <c r="B8" s="73"/>
      <c r="C8" s="73"/>
      <c r="D8" s="73"/>
      <c r="E8" s="73"/>
      <c r="F8" s="73"/>
      <c r="G8" s="73"/>
      <c r="H8" s="73"/>
      <c r="I8" s="73"/>
      <c r="J8" s="74"/>
      <c r="K8" s="74"/>
      <c r="L8" s="74"/>
      <c r="M8" s="75"/>
    </row>
    <row r="9" spans="1:13" s="11" customFormat="1" ht="22.5" customHeight="1" thickBot="1" x14ac:dyDescent="0.3">
      <c r="A9" s="26">
        <v>82</v>
      </c>
      <c r="B9" s="121" t="s">
        <v>27</v>
      </c>
      <c r="C9" s="122"/>
      <c r="D9" s="122"/>
      <c r="E9" s="122"/>
      <c r="F9" s="122"/>
      <c r="G9" s="122"/>
      <c r="H9" s="122"/>
      <c r="I9" s="123"/>
      <c r="J9" s="82" t="s">
        <v>34</v>
      </c>
      <c r="K9" s="82"/>
      <c r="L9" s="82"/>
      <c r="M9" s="83"/>
    </row>
    <row r="10" spans="1:13" s="11" customFormat="1" ht="22.5" customHeight="1" x14ac:dyDescent="0.25">
      <c r="A10" s="27">
        <v>43</v>
      </c>
      <c r="B10" s="124" t="s">
        <v>6</v>
      </c>
      <c r="C10" s="78"/>
      <c r="D10" s="78"/>
      <c r="E10" s="78"/>
      <c r="F10" s="78"/>
      <c r="G10" s="78"/>
      <c r="H10" s="78"/>
      <c r="I10" s="125"/>
      <c r="J10" s="20"/>
      <c r="K10" s="87">
        <v>5.27</v>
      </c>
      <c r="L10" s="88"/>
      <c r="M10" s="22"/>
    </row>
    <row r="11" spans="1:13" s="11" customFormat="1" ht="22.5" customHeight="1" thickBot="1" x14ac:dyDescent="0.3">
      <c r="A11" s="32">
        <f>IF(A10&gt;(0.7*A9),0.7*A9,A10)</f>
        <v>43</v>
      </c>
      <c r="B11" s="124" t="s">
        <v>25</v>
      </c>
      <c r="C11" s="78"/>
      <c r="D11" s="78"/>
      <c r="E11" s="78"/>
      <c r="F11" s="78"/>
      <c r="G11" s="78"/>
      <c r="H11" s="78"/>
      <c r="I11" s="125"/>
      <c r="J11" s="23"/>
      <c r="K11" s="89"/>
      <c r="L11" s="90"/>
      <c r="M11" s="21"/>
    </row>
    <row r="12" spans="1:13" s="11" customFormat="1" ht="22.5" customHeight="1" x14ac:dyDescent="0.25">
      <c r="A12" s="28">
        <v>35.5</v>
      </c>
      <c r="B12" s="124" t="s">
        <v>40</v>
      </c>
      <c r="C12" s="78"/>
      <c r="D12" s="78"/>
      <c r="E12" s="78"/>
      <c r="F12" s="78"/>
      <c r="G12" s="78"/>
      <c r="H12" s="78"/>
      <c r="I12" s="79"/>
      <c r="J12" s="51"/>
      <c r="K12" s="52"/>
      <c r="L12" s="52"/>
      <c r="M12" s="53"/>
    </row>
    <row r="13" spans="1:13" ht="31.5" customHeight="1" x14ac:dyDescent="0.25">
      <c r="A13" s="29"/>
      <c r="B13" s="126" t="s">
        <v>7</v>
      </c>
      <c r="C13" s="127"/>
      <c r="D13" s="127"/>
      <c r="E13" s="127"/>
      <c r="F13" s="127"/>
      <c r="G13" s="127"/>
      <c r="H13" s="127"/>
      <c r="I13" s="128"/>
      <c r="J13" s="41"/>
      <c r="K13" s="39"/>
      <c r="L13" s="39"/>
      <c r="M13" s="40"/>
    </row>
    <row r="14" spans="1:13" ht="18" x14ac:dyDescent="0.25">
      <c r="A14" s="47" t="s">
        <v>77</v>
      </c>
      <c r="B14" s="30" t="s">
        <v>28</v>
      </c>
      <c r="C14" s="15"/>
      <c r="D14" s="15"/>
      <c r="E14" s="15"/>
      <c r="F14" s="15"/>
      <c r="G14" s="15"/>
      <c r="H14" s="25"/>
      <c r="I14" s="50"/>
      <c r="J14" s="41"/>
      <c r="K14" s="39"/>
      <c r="L14" s="39"/>
      <c r="M14" s="40"/>
    </row>
    <row r="15" spans="1:13" ht="18.75" thickBot="1" x14ac:dyDescent="0.3">
      <c r="A15" s="48" t="s">
        <v>78</v>
      </c>
      <c r="B15" s="31" t="s">
        <v>29</v>
      </c>
      <c r="C15" s="24"/>
      <c r="D15" s="24"/>
      <c r="E15" s="24"/>
      <c r="F15" s="24"/>
      <c r="G15" s="24"/>
      <c r="H15" s="9"/>
      <c r="I15" s="9"/>
      <c r="J15" s="41"/>
      <c r="K15" s="39"/>
      <c r="L15" s="39"/>
      <c r="M15" s="40"/>
    </row>
    <row r="16" spans="1:13" s="11" customFormat="1" ht="22.5" customHeight="1" thickBot="1" x14ac:dyDescent="0.25">
      <c r="A16" s="132" t="s">
        <v>30</v>
      </c>
      <c r="B16" s="133"/>
      <c r="C16" s="133"/>
      <c r="D16" s="133"/>
      <c r="E16" s="133"/>
      <c r="F16" s="133"/>
      <c r="G16" s="133"/>
      <c r="H16" s="133"/>
      <c r="I16" s="133"/>
      <c r="J16" s="54"/>
      <c r="K16" s="49"/>
      <c r="L16" s="49"/>
      <c r="M16" s="55"/>
    </row>
    <row r="17" spans="1:18" ht="18" x14ac:dyDescent="0.25">
      <c r="A17" s="33">
        <f>IF(A11&gt;66,(0.23*A11),(7.6+(0.115*A11)))</f>
        <v>12.545</v>
      </c>
      <c r="B17" s="80" t="s">
        <v>31</v>
      </c>
      <c r="C17" s="80"/>
      <c r="D17" s="80"/>
      <c r="E17" s="80"/>
      <c r="F17" s="80"/>
      <c r="G17" s="80"/>
      <c r="H17" s="80"/>
      <c r="I17" s="81"/>
      <c r="J17" s="41"/>
      <c r="K17" s="39"/>
      <c r="L17" s="39"/>
      <c r="M17" s="40"/>
    </row>
    <row r="18" spans="1:18" ht="18" x14ac:dyDescent="0.25">
      <c r="A18" s="34">
        <f>IF(A14="N",(0.5*A17),0)</f>
        <v>0</v>
      </c>
      <c r="B18" s="78" t="s">
        <v>32</v>
      </c>
      <c r="C18" s="78"/>
      <c r="D18" s="78"/>
      <c r="E18" s="78"/>
      <c r="F18" s="78"/>
      <c r="G18" s="78"/>
      <c r="H18" s="78"/>
      <c r="I18" s="79"/>
      <c r="J18" s="41"/>
      <c r="K18" s="39"/>
      <c r="L18" s="39"/>
      <c r="M18" s="40"/>
    </row>
    <row r="19" spans="1:18" ht="18" x14ac:dyDescent="0.25">
      <c r="A19" s="35">
        <f>IF(A15="Y",(-0.5*A17),0)</f>
        <v>0</v>
      </c>
      <c r="B19" s="79" t="s">
        <v>38</v>
      </c>
      <c r="C19" s="129"/>
      <c r="D19" s="129"/>
      <c r="E19" s="129"/>
      <c r="F19" s="129"/>
      <c r="G19" s="129"/>
      <c r="H19" s="129"/>
      <c r="I19" s="129"/>
      <c r="J19" s="91"/>
      <c r="K19" s="92"/>
      <c r="L19" s="92"/>
      <c r="M19" s="93"/>
    </row>
    <row r="20" spans="1:18" ht="18.75" thickBot="1" x14ac:dyDescent="0.3">
      <c r="A20" s="35">
        <f>IF(A12&gt;48,((A12-48)/12)*0.04*A11,IF(A12&lt;36,((36-A12)/12)*(-1)*0.04*A11,0))</f>
        <v>-7.1666666666666656E-2</v>
      </c>
      <c r="B20" s="76" t="s">
        <v>33</v>
      </c>
      <c r="C20" s="76"/>
      <c r="D20" s="76"/>
      <c r="E20" s="76"/>
      <c r="F20" s="76"/>
      <c r="G20" s="76"/>
      <c r="H20" s="76"/>
      <c r="I20" s="77"/>
      <c r="J20" s="37"/>
      <c r="K20" s="94"/>
      <c r="L20" s="94"/>
      <c r="M20" s="38"/>
      <c r="N20" s="18"/>
    </row>
    <row r="21" spans="1:18" ht="26.25" thickBot="1" x14ac:dyDescent="0.55000000000000004">
      <c r="A21" s="36">
        <f>SUM(A17:A20)</f>
        <v>12.473333333333333</v>
      </c>
      <c r="B21" s="130" t="s">
        <v>39</v>
      </c>
      <c r="C21" s="130"/>
      <c r="D21" s="130"/>
      <c r="E21" s="130"/>
      <c r="F21" s="130"/>
      <c r="G21" s="130"/>
      <c r="H21" s="130"/>
      <c r="I21" s="131"/>
      <c r="J21" s="118" t="str">
        <f>IF(K10&gt;A21,"PASS","FAIL")</f>
        <v>FAIL</v>
      </c>
      <c r="K21" s="119"/>
      <c r="L21" s="119"/>
      <c r="M21" s="120"/>
      <c r="N21" s="17"/>
    </row>
    <row r="22" spans="1:18" ht="18.75" thickBot="1" x14ac:dyDescent="0.25">
      <c r="A22" s="61" t="s">
        <v>35</v>
      </c>
      <c r="B22" s="62"/>
      <c r="C22" s="62"/>
      <c r="D22" s="62"/>
      <c r="E22" s="62"/>
      <c r="F22" s="62"/>
      <c r="G22" s="62"/>
      <c r="H22" s="62"/>
      <c r="I22" s="62"/>
      <c r="J22" s="62"/>
      <c r="K22" s="62"/>
      <c r="L22" s="62"/>
      <c r="M22" s="63"/>
    </row>
    <row r="23" spans="1:18" ht="15.75" x14ac:dyDescent="0.25">
      <c r="A23" s="104" t="s">
        <v>41</v>
      </c>
      <c r="B23" s="105"/>
      <c r="C23" s="105"/>
      <c r="D23" s="105"/>
      <c r="E23" s="105"/>
      <c r="F23" s="105"/>
      <c r="G23" s="105"/>
      <c r="H23" s="105"/>
      <c r="I23" s="105"/>
      <c r="J23" s="105"/>
      <c r="K23" s="105"/>
      <c r="L23" s="105"/>
      <c r="M23" s="106"/>
      <c r="O23" s="1"/>
      <c r="P23" s="1"/>
      <c r="Q23" s="1"/>
      <c r="R23" s="1"/>
    </row>
    <row r="24" spans="1:18" ht="15" x14ac:dyDescent="0.2">
      <c r="A24" s="110" t="s">
        <v>0</v>
      </c>
      <c r="B24" s="111"/>
      <c r="C24" s="111"/>
      <c r="D24" s="111"/>
      <c r="E24" s="111"/>
      <c r="F24" s="111"/>
      <c r="G24" s="111"/>
      <c r="H24" s="111"/>
      <c r="I24" s="111"/>
      <c r="J24" s="111"/>
      <c r="K24" s="111"/>
      <c r="L24" s="111"/>
      <c r="M24" s="112"/>
      <c r="P24" s="1"/>
      <c r="Q24" s="1"/>
    </row>
    <row r="25" spans="1:18" ht="15" x14ac:dyDescent="0.2">
      <c r="A25" s="110" t="s">
        <v>26</v>
      </c>
      <c r="B25" s="111"/>
      <c r="C25" s="111"/>
      <c r="D25" s="111"/>
      <c r="E25" s="111"/>
      <c r="F25" s="111"/>
      <c r="G25" s="111"/>
      <c r="H25" s="111"/>
      <c r="I25" s="111"/>
      <c r="J25" s="111"/>
      <c r="K25" s="111"/>
      <c r="L25" s="111"/>
      <c r="M25" s="112"/>
      <c r="N25" s="1"/>
      <c r="P25" s="1"/>
      <c r="Q25" s="1"/>
    </row>
    <row r="26" spans="1:18" ht="15" x14ac:dyDescent="0.2">
      <c r="A26" s="110" t="s">
        <v>2</v>
      </c>
      <c r="B26" s="111"/>
      <c r="C26" s="111"/>
      <c r="D26" s="111"/>
      <c r="E26" s="111"/>
      <c r="F26" s="111"/>
      <c r="G26" s="111"/>
      <c r="H26" s="111"/>
      <c r="I26" s="111"/>
      <c r="J26" s="111"/>
      <c r="K26" s="111"/>
      <c r="L26" s="111"/>
      <c r="M26" s="112"/>
      <c r="N26" s="1"/>
      <c r="O26" s="1"/>
      <c r="Q26" s="1"/>
    </row>
    <row r="27" spans="1:18" ht="15.75" thickBot="1" x14ac:dyDescent="0.25">
      <c r="A27" s="101" t="s">
        <v>42</v>
      </c>
      <c r="B27" s="102"/>
      <c r="C27" s="102"/>
      <c r="D27" s="102"/>
      <c r="E27" s="102"/>
      <c r="F27" s="102"/>
      <c r="G27" s="102"/>
      <c r="H27" s="102"/>
      <c r="I27" s="102"/>
      <c r="J27" s="102"/>
      <c r="K27" s="102"/>
      <c r="L27" s="102"/>
      <c r="M27" s="103"/>
      <c r="N27" s="1"/>
      <c r="O27" s="2"/>
      <c r="Q27" s="1"/>
    </row>
    <row r="28" spans="1:18" ht="18.75" thickBot="1" x14ac:dyDescent="0.25">
      <c r="A28" s="107" t="s">
        <v>43</v>
      </c>
      <c r="B28" s="108"/>
      <c r="C28" s="108"/>
      <c r="D28" s="108"/>
      <c r="E28" s="108"/>
      <c r="F28" s="108"/>
      <c r="G28" s="108"/>
      <c r="H28" s="108"/>
      <c r="I28" s="108"/>
      <c r="J28" s="108"/>
      <c r="K28" s="108"/>
      <c r="L28" s="108"/>
      <c r="M28" s="109"/>
    </row>
    <row r="29" spans="1:18" ht="15" x14ac:dyDescent="0.2">
      <c r="A29" s="43"/>
      <c r="B29" s="44" t="s">
        <v>54</v>
      </c>
      <c r="C29" s="44" t="s">
        <v>55</v>
      </c>
      <c r="D29" s="44" t="s">
        <v>58</v>
      </c>
      <c r="E29" s="4"/>
      <c r="F29" s="4"/>
      <c r="G29" s="100"/>
      <c r="H29" s="100"/>
      <c r="I29" s="44" t="s">
        <v>56</v>
      </c>
      <c r="J29" s="44" t="s">
        <v>55</v>
      </c>
      <c r="K29" s="44" t="s">
        <v>57</v>
      </c>
      <c r="L29" s="4"/>
      <c r="M29" s="5"/>
      <c r="O29" s="1"/>
      <c r="P29" s="1"/>
      <c r="R29" s="3"/>
    </row>
    <row r="30" spans="1:18" s="19" customFormat="1" ht="26.1" customHeight="1" x14ac:dyDescent="0.2">
      <c r="A30" s="45" t="s">
        <v>44</v>
      </c>
      <c r="B30" s="42">
        <v>23</v>
      </c>
      <c r="C30" s="42">
        <v>11</v>
      </c>
      <c r="D30" s="42">
        <f>B30*C30</f>
        <v>253</v>
      </c>
      <c r="G30" s="99" t="s">
        <v>53</v>
      </c>
      <c r="H30" s="99"/>
      <c r="I30" s="56"/>
      <c r="J30" s="56"/>
      <c r="K30" s="56">
        <f>I30*J30</f>
        <v>0</v>
      </c>
      <c r="M30" s="46"/>
    </row>
    <row r="31" spans="1:18" s="19" customFormat="1" ht="26.1" customHeight="1" x14ac:dyDescent="0.2">
      <c r="A31" s="45" t="s">
        <v>45</v>
      </c>
      <c r="B31" s="42">
        <v>23</v>
      </c>
      <c r="C31" s="42">
        <v>11</v>
      </c>
      <c r="D31" s="42">
        <f t="shared" ref="D31:D36" si="0">B31*C31</f>
        <v>253</v>
      </c>
      <c r="G31" s="99" t="s">
        <v>65</v>
      </c>
      <c r="H31" s="99"/>
      <c r="I31" s="56"/>
      <c r="J31" s="56"/>
      <c r="K31" s="56">
        <f t="shared" ref="K31:K33" si="1">I31*J31</f>
        <v>0</v>
      </c>
      <c r="M31" s="46"/>
    </row>
    <row r="32" spans="1:18" s="19" customFormat="1" ht="26.1" customHeight="1" x14ac:dyDescent="0.2">
      <c r="A32" s="45" t="s">
        <v>46</v>
      </c>
      <c r="B32" s="42">
        <v>23</v>
      </c>
      <c r="C32" s="42">
        <v>11</v>
      </c>
      <c r="D32" s="42">
        <f t="shared" si="0"/>
        <v>253</v>
      </c>
      <c r="G32" s="99" t="s">
        <v>66</v>
      </c>
      <c r="H32" s="99"/>
      <c r="I32" s="56"/>
      <c r="J32" s="56"/>
      <c r="K32" s="56">
        <f t="shared" si="1"/>
        <v>0</v>
      </c>
      <c r="M32" s="46"/>
    </row>
    <row r="33" spans="1:13" s="19" customFormat="1" ht="26.1" customHeight="1" x14ac:dyDescent="0.2">
      <c r="A33" s="45" t="s">
        <v>47</v>
      </c>
      <c r="B33" s="42"/>
      <c r="C33" s="42"/>
      <c r="D33" s="42">
        <f t="shared" si="0"/>
        <v>0</v>
      </c>
      <c r="G33" s="99" t="s">
        <v>52</v>
      </c>
      <c r="H33" s="99"/>
      <c r="I33" s="56"/>
      <c r="J33" s="56"/>
      <c r="K33" s="56">
        <f t="shared" si="1"/>
        <v>0</v>
      </c>
      <c r="M33" s="46"/>
    </row>
    <row r="34" spans="1:13" s="19" customFormat="1" ht="26.1" customHeight="1" x14ac:dyDescent="0.2">
      <c r="A34" s="45" t="s">
        <v>48</v>
      </c>
      <c r="B34" s="42"/>
      <c r="C34" s="42"/>
      <c r="D34" s="42">
        <f t="shared" si="0"/>
        <v>0</v>
      </c>
      <c r="I34" s="115" t="s">
        <v>69</v>
      </c>
      <c r="J34" s="115"/>
      <c r="K34" s="59">
        <f>SUM(K30:K33)</f>
        <v>0</v>
      </c>
      <c r="M34" s="46"/>
    </row>
    <row r="35" spans="1:13" s="19" customFormat="1" ht="26.1" customHeight="1" x14ac:dyDescent="0.2">
      <c r="A35" s="45" t="s">
        <v>49</v>
      </c>
      <c r="B35" s="42"/>
      <c r="C35" s="42"/>
      <c r="D35" s="42">
        <f t="shared" si="0"/>
        <v>0</v>
      </c>
      <c r="I35" s="116" t="s">
        <v>70</v>
      </c>
      <c r="J35" s="117"/>
      <c r="K35" s="59" t="e">
        <f>K34/SUM(I30:I33)</f>
        <v>#DIV/0!</v>
      </c>
      <c r="M35" s="46"/>
    </row>
    <row r="36" spans="1:13" s="19" customFormat="1" ht="26.1" customHeight="1" x14ac:dyDescent="0.2">
      <c r="A36" s="45" t="s">
        <v>50</v>
      </c>
      <c r="B36" s="42"/>
      <c r="C36" s="42"/>
      <c r="D36" s="42">
        <f t="shared" si="0"/>
        <v>0</v>
      </c>
      <c r="G36" s="134" t="s">
        <v>60</v>
      </c>
      <c r="H36" s="134"/>
      <c r="I36" s="134"/>
      <c r="J36" s="134"/>
      <c r="K36" s="135"/>
      <c r="M36" s="46"/>
    </row>
    <row r="37" spans="1:13" s="19" customFormat="1" ht="26.1" customHeight="1" x14ac:dyDescent="0.2">
      <c r="A37" s="45" t="s">
        <v>51</v>
      </c>
      <c r="B37" s="42"/>
      <c r="C37" s="42"/>
      <c r="D37" s="42">
        <f>B37*C37</f>
        <v>0</v>
      </c>
      <c r="G37" s="136" t="s">
        <v>61</v>
      </c>
      <c r="H37" s="136"/>
      <c r="I37" s="136"/>
      <c r="J37" s="136"/>
      <c r="K37" s="136"/>
      <c r="M37" s="46"/>
    </row>
    <row r="38" spans="1:13" s="19" customFormat="1" ht="26.1" customHeight="1" x14ac:dyDescent="0.2">
      <c r="A38" s="57"/>
      <c r="B38" s="113" t="s">
        <v>67</v>
      </c>
      <c r="C38" s="114"/>
      <c r="D38" s="58">
        <f>SUM(D30:D37)</f>
        <v>759</v>
      </c>
      <c r="M38" s="46"/>
    </row>
    <row r="39" spans="1:13" s="19" customFormat="1" ht="26.1" customHeight="1" x14ac:dyDescent="0.2">
      <c r="A39" s="57"/>
      <c r="B39" s="113" t="s">
        <v>68</v>
      </c>
      <c r="C39" s="114"/>
      <c r="D39" s="58">
        <f>D38/144</f>
        <v>5.270833333333333</v>
      </c>
      <c r="M39" s="46"/>
    </row>
    <row r="40" spans="1:13" x14ac:dyDescent="0.2">
      <c r="A40" s="7" t="s">
        <v>59</v>
      </c>
      <c r="M40" s="6"/>
    </row>
    <row r="41" spans="1:13" x14ac:dyDescent="0.2">
      <c r="A41" s="7"/>
      <c r="M41" s="6"/>
    </row>
    <row r="42" spans="1:13" x14ac:dyDescent="0.2">
      <c r="A42" s="7"/>
      <c r="M42" s="6"/>
    </row>
    <row r="43" spans="1:13" x14ac:dyDescent="0.2">
      <c r="A43" s="7"/>
      <c r="M43" s="6"/>
    </row>
    <row r="44" spans="1:13" x14ac:dyDescent="0.2">
      <c r="A44" s="7"/>
      <c r="M44" s="6"/>
    </row>
    <row r="45" spans="1:13" x14ac:dyDescent="0.2">
      <c r="A45" s="7"/>
      <c r="M45" s="6"/>
    </row>
    <row r="46" spans="1:13" x14ac:dyDescent="0.2">
      <c r="A46" s="7"/>
      <c r="M46" s="6"/>
    </row>
    <row r="47" spans="1:13" x14ac:dyDescent="0.2">
      <c r="A47" s="7"/>
      <c r="M47" s="6"/>
    </row>
    <row r="48" spans="1:13" x14ac:dyDescent="0.2">
      <c r="A48" s="7"/>
      <c r="M48" s="6"/>
    </row>
    <row r="49" spans="1:13" x14ac:dyDescent="0.2">
      <c r="A49" s="7"/>
      <c r="M49" s="6"/>
    </row>
    <row r="50" spans="1:13" x14ac:dyDescent="0.2">
      <c r="A50" s="7"/>
      <c r="M50" s="6"/>
    </row>
    <row r="51" spans="1:13" x14ac:dyDescent="0.2">
      <c r="A51" s="7"/>
      <c r="M51" s="6"/>
    </row>
    <row r="52" spans="1:13" x14ac:dyDescent="0.2">
      <c r="A52" s="7"/>
      <c r="M52" s="6"/>
    </row>
    <row r="53" spans="1:13" x14ac:dyDescent="0.2">
      <c r="A53" s="7"/>
      <c r="M53" s="6"/>
    </row>
    <row r="54" spans="1:13" x14ac:dyDescent="0.2">
      <c r="A54" s="7"/>
      <c r="M54" s="6"/>
    </row>
    <row r="55" spans="1:13" ht="13.5" thickBot="1" x14ac:dyDescent="0.25">
      <c r="A55" s="8"/>
      <c r="B55" s="9"/>
      <c r="C55" s="9"/>
      <c r="D55" s="9"/>
      <c r="E55" s="9"/>
      <c r="F55" s="9"/>
      <c r="G55" s="9"/>
      <c r="H55" s="9"/>
      <c r="I55" s="9"/>
      <c r="J55" s="9"/>
      <c r="K55" s="9"/>
      <c r="L55" s="9"/>
      <c r="M55" s="10"/>
    </row>
    <row r="59" spans="1:13" ht="14.25" x14ac:dyDescent="0.2">
      <c r="A59" s="95" t="s">
        <v>9</v>
      </c>
      <c r="B59" s="95"/>
      <c r="C59" s="95"/>
      <c r="D59" s="95"/>
      <c r="E59" s="95"/>
      <c r="F59" s="95"/>
      <c r="G59" s="95"/>
      <c r="H59" s="95"/>
      <c r="I59" s="95"/>
      <c r="J59" s="95"/>
      <c r="K59" s="95"/>
      <c r="L59" s="95"/>
      <c r="M59" s="95"/>
    </row>
    <row r="60" spans="1:13" ht="14.25" x14ac:dyDescent="0.2">
      <c r="A60" s="97" t="s">
        <v>62</v>
      </c>
      <c r="B60" s="97"/>
      <c r="C60" s="97"/>
      <c r="D60" s="97"/>
      <c r="E60" s="97"/>
      <c r="F60" s="97"/>
      <c r="G60" s="97"/>
      <c r="H60" s="97"/>
      <c r="I60" s="97"/>
      <c r="J60" s="97"/>
      <c r="K60" s="97"/>
      <c r="L60" s="97"/>
      <c r="M60" s="97"/>
    </row>
    <row r="61" spans="1:13" ht="14.25" x14ac:dyDescent="0.2">
      <c r="A61" s="95" t="s">
        <v>18</v>
      </c>
      <c r="B61" s="95"/>
      <c r="C61" s="95"/>
      <c r="D61" s="95"/>
      <c r="E61" s="95"/>
      <c r="F61" s="95"/>
      <c r="G61" s="95"/>
      <c r="H61" s="95"/>
      <c r="I61" s="95"/>
      <c r="J61" s="95"/>
      <c r="K61" s="95"/>
      <c r="L61" s="95"/>
      <c r="M61" s="95"/>
    </row>
    <row r="62" spans="1:13" ht="67.5" customHeight="1" x14ac:dyDescent="0.2">
      <c r="A62" s="95" t="s">
        <v>19</v>
      </c>
      <c r="B62" s="95"/>
      <c r="C62" s="95"/>
      <c r="D62" s="95"/>
      <c r="E62" s="95"/>
      <c r="F62" s="95"/>
      <c r="G62" s="95"/>
      <c r="H62" s="95"/>
      <c r="I62" s="95"/>
      <c r="J62" s="95"/>
      <c r="K62" s="95"/>
      <c r="L62" s="95"/>
      <c r="M62" s="95"/>
    </row>
    <row r="63" spans="1:13" ht="67.5" customHeight="1" x14ac:dyDescent="0.2">
      <c r="A63" s="95" t="s">
        <v>63</v>
      </c>
      <c r="B63" s="95"/>
      <c r="C63" s="95"/>
      <c r="D63" s="95"/>
      <c r="E63" s="95"/>
      <c r="F63" s="95"/>
      <c r="G63" s="95"/>
      <c r="H63" s="95"/>
      <c r="I63" s="95"/>
      <c r="J63" s="95"/>
      <c r="K63" s="95"/>
      <c r="L63" s="95"/>
      <c r="M63" s="95"/>
    </row>
    <row r="64" spans="1:13" ht="45" customHeight="1" x14ac:dyDescent="0.2">
      <c r="A64" s="95" t="s">
        <v>20</v>
      </c>
      <c r="B64" s="95"/>
      <c r="C64" s="95"/>
      <c r="D64" s="95"/>
      <c r="E64" s="95"/>
      <c r="F64" s="95"/>
      <c r="G64" s="95"/>
      <c r="H64" s="95"/>
      <c r="I64" s="95"/>
      <c r="J64" s="95"/>
      <c r="K64" s="95"/>
      <c r="L64" s="95"/>
      <c r="M64" s="95"/>
    </row>
    <row r="65" spans="1:13" ht="14.25" x14ac:dyDescent="0.2">
      <c r="A65" s="96" t="s">
        <v>10</v>
      </c>
      <c r="B65" s="96"/>
      <c r="C65" s="96"/>
      <c r="D65" s="96"/>
      <c r="E65" s="96"/>
      <c r="F65" s="96"/>
      <c r="G65" s="96"/>
      <c r="H65" s="96"/>
      <c r="I65" s="96"/>
      <c r="J65" s="96"/>
      <c r="K65" s="96"/>
      <c r="L65" s="96"/>
      <c r="M65" s="96"/>
    </row>
    <row r="66" spans="1:13" ht="14.25" x14ac:dyDescent="0.2">
      <c r="A66" s="98" t="s">
        <v>11</v>
      </c>
      <c r="B66" s="98"/>
      <c r="C66" s="98"/>
      <c r="D66" s="98"/>
      <c r="E66" s="98"/>
      <c r="F66" s="98"/>
      <c r="G66" s="98"/>
      <c r="H66" s="98"/>
      <c r="I66" s="98"/>
      <c r="J66" s="98"/>
      <c r="K66" s="98"/>
      <c r="L66" s="98"/>
      <c r="M66" s="98"/>
    </row>
    <row r="67" spans="1:13" ht="14.25" x14ac:dyDescent="0.2">
      <c r="A67" s="98" t="s">
        <v>12</v>
      </c>
      <c r="B67" s="98"/>
      <c r="C67" s="98"/>
      <c r="D67" s="98"/>
      <c r="E67" s="98"/>
      <c r="F67" s="98"/>
      <c r="G67" s="98"/>
      <c r="H67" s="98"/>
      <c r="I67" s="98"/>
      <c r="J67" s="98"/>
      <c r="K67" s="98"/>
      <c r="L67" s="98"/>
      <c r="M67" s="98"/>
    </row>
    <row r="68" spans="1:13" ht="14.25" x14ac:dyDescent="0.2">
      <c r="A68" s="98" t="s">
        <v>13</v>
      </c>
      <c r="B68" s="98"/>
      <c r="C68" s="98"/>
      <c r="D68" s="98"/>
      <c r="E68" s="98"/>
      <c r="F68" s="98"/>
      <c r="G68" s="98"/>
      <c r="H68" s="98"/>
      <c r="I68" s="98"/>
      <c r="J68" s="98"/>
      <c r="K68" s="98"/>
      <c r="L68" s="98"/>
      <c r="M68" s="98"/>
    </row>
    <row r="69" spans="1:13" ht="40.5" customHeight="1" x14ac:dyDescent="0.2">
      <c r="A69" s="95" t="s">
        <v>21</v>
      </c>
      <c r="B69" s="95"/>
      <c r="C69" s="95"/>
      <c r="D69" s="95"/>
      <c r="E69" s="95"/>
      <c r="F69" s="95"/>
      <c r="G69" s="95"/>
      <c r="H69" s="95"/>
      <c r="I69" s="95"/>
      <c r="J69" s="95"/>
      <c r="K69" s="95"/>
      <c r="L69" s="95"/>
      <c r="M69" s="95"/>
    </row>
    <row r="70" spans="1:13" ht="14.25" x14ac:dyDescent="0.2">
      <c r="A70" s="96" t="s">
        <v>14</v>
      </c>
      <c r="B70" s="96"/>
      <c r="C70" s="96"/>
      <c r="D70" s="96"/>
      <c r="E70" s="96"/>
      <c r="F70" s="96"/>
      <c r="G70" s="96"/>
      <c r="H70" s="96"/>
      <c r="I70" s="96"/>
      <c r="J70" s="96"/>
      <c r="K70" s="96"/>
      <c r="L70" s="96"/>
      <c r="M70" s="96"/>
    </row>
    <row r="71" spans="1:13" ht="14.25" x14ac:dyDescent="0.2">
      <c r="A71" s="98" t="s">
        <v>15</v>
      </c>
      <c r="B71" s="98"/>
      <c r="C71" s="98"/>
      <c r="D71" s="98"/>
      <c r="E71" s="98"/>
      <c r="F71" s="98"/>
      <c r="G71" s="98"/>
      <c r="H71" s="98"/>
      <c r="I71" s="98"/>
      <c r="J71" s="98"/>
      <c r="K71" s="98"/>
      <c r="L71" s="98"/>
      <c r="M71" s="98"/>
    </row>
    <row r="72" spans="1:13" s="13" customFormat="1" ht="14.25" x14ac:dyDescent="0.2">
      <c r="A72" s="98" t="s">
        <v>16</v>
      </c>
      <c r="B72" s="98"/>
      <c r="C72" s="98"/>
      <c r="D72" s="98"/>
      <c r="E72" s="98"/>
      <c r="F72" s="98"/>
      <c r="G72" s="98"/>
      <c r="H72" s="98"/>
      <c r="I72" s="98"/>
      <c r="J72" s="98"/>
      <c r="K72" s="98"/>
      <c r="L72" s="98"/>
      <c r="M72" s="98"/>
    </row>
    <row r="73" spans="1:13" s="13" customFormat="1" ht="23.25" customHeight="1" x14ac:dyDescent="0.2">
      <c r="A73" s="98" t="s">
        <v>17</v>
      </c>
      <c r="B73" s="98"/>
      <c r="C73" s="98"/>
      <c r="D73" s="98"/>
      <c r="E73" s="98"/>
      <c r="F73" s="98"/>
      <c r="G73" s="98"/>
      <c r="H73" s="98"/>
      <c r="I73" s="98"/>
      <c r="J73" s="98"/>
      <c r="K73" s="98"/>
      <c r="L73" s="98"/>
      <c r="M73" s="98"/>
    </row>
    <row r="74" spans="1:13" s="13" customFormat="1" ht="30" customHeight="1" x14ac:dyDescent="0.2">
      <c r="A74" s="95" t="s">
        <v>22</v>
      </c>
      <c r="B74" s="95"/>
      <c r="C74" s="95"/>
      <c r="D74" s="95"/>
      <c r="E74" s="95"/>
      <c r="F74" s="95"/>
      <c r="G74" s="95"/>
      <c r="H74" s="95"/>
      <c r="I74" s="95"/>
      <c r="J74" s="95"/>
      <c r="K74" s="95"/>
      <c r="L74" s="95"/>
      <c r="M74" s="95"/>
    </row>
    <row r="75" spans="1:13" s="13" customFormat="1" ht="39" customHeight="1" x14ac:dyDescent="0.2">
      <c r="A75" s="97" t="s">
        <v>64</v>
      </c>
      <c r="B75" s="97"/>
      <c r="C75" s="97"/>
      <c r="D75" s="97"/>
      <c r="E75" s="97"/>
      <c r="F75" s="97"/>
      <c r="G75" s="97"/>
      <c r="H75" s="97"/>
      <c r="I75" s="97"/>
      <c r="J75" s="97"/>
      <c r="K75" s="97"/>
      <c r="L75" s="97"/>
      <c r="M75" s="97"/>
    </row>
    <row r="76" spans="1:13" s="13" customFormat="1" ht="41.25" customHeight="1" x14ac:dyDescent="0.2">
      <c r="A76" s="95" t="s">
        <v>23</v>
      </c>
      <c r="B76" s="95"/>
      <c r="C76" s="95"/>
      <c r="D76" s="95"/>
      <c r="E76" s="95"/>
      <c r="F76" s="95"/>
      <c r="G76" s="95"/>
      <c r="H76" s="95"/>
      <c r="I76" s="95"/>
      <c r="J76" s="95"/>
      <c r="K76" s="95"/>
      <c r="L76" s="95"/>
      <c r="M76" s="95"/>
    </row>
    <row r="77" spans="1:13" s="13" customFormat="1" ht="73.5" customHeight="1" x14ac:dyDescent="0.2">
      <c r="A77" s="96" t="s">
        <v>24</v>
      </c>
      <c r="B77" s="96"/>
      <c r="C77" s="96"/>
      <c r="D77" s="96"/>
      <c r="E77" s="96"/>
      <c r="F77" s="96"/>
      <c r="G77" s="96"/>
      <c r="H77" s="96"/>
      <c r="I77" s="96"/>
      <c r="J77" s="96"/>
      <c r="K77" s="96"/>
      <c r="L77" s="96"/>
      <c r="M77" s="96"/>
    </row>
    <row r="78" spans="1:13" s="13" customFormat="1" ht="73.5" customHeight="1" x14ac:dyDescent="0.2">
      <c r="A78" s="14"/>
      <c r="B78" s="14"/>
      <c r="C78" s="14"/>
      <c r="D78" s="14"/>
      <c r="E78" s="14"/>
      <c r="F78" s="14"/>
      <c r="G78" s="14"/>
      <c r="H78" s="14"/>
      <c r="I78" s="14"/>
      <c r="J78" s="14"/>
      <c r="K78" s="14"/>
      <c r="L78" s="14"/>
      <c r="M78" s="14"/>
    </row>
    <row r="79" spans="1:13" s="13" customFormat="1" ht="73.5" customHeight="1" x14ac:dyDescent="0.2">
      <c r="A79" s="14"/>
      <c r="B79" s="14"/>
      <c r="C79" s="14"/>
      <c r="D79" s="14"/>
      <c r="E79" s="14"/>
      <c r="F79" s="14"/>
      <c r="G79" s="14"/>
      <c r="H79" s="14"/>
      <c r="I79" s="14"/>
      <c r="J79" s="14"/>
      <c r="K79" s="14"/>
      <c r="L79" s="14"/>
      <c r="M79" s="14"/>
    </row>
    <row r="80" spans="1:13" s="13" customFormat="1" ht="73.5" customHeight="1" x14ac:dyDescent="0.2">
      <c r="A80" s="14"/>
      <c r="B80" s="14"/>
      <c r="C80" s="14"/>
      <c r="D80" s="14"/>
      <c r="E80" s="14"/>
      <c r="F80" s="14"/>
      <c r="G80" s="14"/>
      <c r="H80" s="14"/>
      <c r="I80" s="14"/>
      <c r="J80" s="14"/>
      <c r="K80" s="14"/>
      <c r="L80" s="14"/>
      <c r="M80" s="14"/>
    </row>
    <row r="81" spans="1:13" s="13" customFormat="1" ht="73.5" customHeight="1" x14ac:dyDescent="0.2">
      <c r="A81" s="14"/>
      <c r="B81" s="14"/>
      <c r="C81" s="14"/>
      <c r="D81" s="14"/>
      <c r="E81" s="14"/>
      <c r="F81" s="14"/>
      <c r="G81" s="14"/>
      <c r="H81" s="14"/>
      <c r="I81" s="14"/>
      <c r="J81" s="14"/>
      <c r="K81" s="14"/>
      <c r="L81" s="14"/>
      <c r="M81" s="14"/>
    </row>
    <row r="82" spans="1:13" s="13" customFormat="1" ht="73.5" customHeight="1" x14ac:dyDescent="0.2">
      <c r="A82" s="14"/>
      <c r="B82" s="14"/>
      <c r="C82" s="14"/>
      <c r="D82" s="14"/>
      <c r="E82" s="14"/>
      <c r="F82" s="14"/>
      <c r="G82" s="14"/>
      <c r="H82" s="14"/>
      <c r="I82" s="14"/>
      <c r="J82" s="14"/>
      <c r="K82" s="14"/>
      <c r="L82" s="14"/>
      <c r="M82" s="14"/>
    </row>
    <row r="83" spans="1:13" s="13" customFormat="1" ht="73.5" customHeight="1" x14ac:dyDescent="0.2">
      <c r="A83" s="14"/>
      <c r="B83" s="14"/>
      <c r="C83" s="14"/>
      <c r="D83" s="14"/>
      <c r="E83" s="14"/>
      <c r="F83" s="14"/>
      <c r="G83" s="14"/>
      <c r="H83" s="14"/>
      <c r="I83" s="14"/>
      <c r="J83" s="14"/>
      <c r="K83" s="14"/>
      <c r="L83" s="14"/>
      <c r="M83" s="14"/>
    </row>
    <row r="84" spans="1:13" s="13" customFormat="1" ht="73.5" customHeight="1" x14ac:dyDescent="0.2">
      <c r="A84" s="14"/>
      <c r="B84" s="14"/>
      <c r="C84" s="14"/>
      <c r="D84" s="14"/>
      <c r="E84" s="14"/>
      <c r="F84" s="14"/>
      <c r="G84" s="14"/>
      <c r="H84" s="14"/>
      <c r="I84" s="14"/>
      <c r="J84" s="14"/>
      <c r="K84" s="14"/>
      <c r="L84" s="14"/>
      <c r="M84" s="14"/>
    </row>
    <row r="85" spans="1:13" s="13" customFormat="1" ht="73.5" customHeight="1" x14ac:dyDescent="0.2">
      <c r="A85" s="14"/>
      <c r="B85" s="14"/>
      <c r="C85" s="14"/>
      <c r="D85" s="14"/>
      <c r="E85" s="14"/>
      <c r="F85" s="14"/>
      <c r="G85" s="14"/>
      <c r="H85" s="14"/>
      <c r="I85" s="14"/>
      <c r="J85" s="14"/>
      <c r="K85" s="14"/>
      <c r="L85" s="14"/>
      <c r="M85" s="14"/>
    </row>
    <row r="86" spans="1:13" s="13" customFormat="1" ht="73.5" customHeight="1" x14ac:dyDescent="0.2">
      <c r="A86" s="14"/>
      <c r="B86" s="14"/>
      <c r="C86" s="14"/>
      <c r="D86" s="14"/>
      <c r="E86" s="14"/>
      <c r="F86" s="14"/>
      <c r="G86" s="14"/>
      <c r="H86" s="14"/>
      <c r="I86" s="14"/>
      <c r="J86" s="14"/>
      <c r="K86" s="14"/>
      <c r="L86" s="14"/>
      <c r="M86" s="14"/>
    </row>
    <row r="87" spans="1:13" s="13" customFormat="1" x14ac:dyDescent="0.2">
      <c r="A87"/>
      <c r="B87"/>
      <c r="C87"/>
      <c r="D87"/>
      <c r="E87"/>
      <c r="F87"/>
      <c r="G87"/>
      <c r="H87"/>
      <c r="I87"/>
      <c r="J87"/>
      <c r="K87"/>
      <c r="L87"/>
      <c r="M87"/>
    </row>
    <row r="88" spans="1:13" s="13" customFormat="1" x14ac:dyDescent="0.2">
      <c r="A88"/>
      <c r="B88"/>
      <c r="C88"/>
      <c r="D88"/>
      <c r="E88"/>
      <c r="F88"/>
      <c r="G88"/>
      <c r="H88"/>
      <c r="I88"/>
      <c r="J88"/>
      <c r="K88"/>
      <c r="L88"/>
      <c r="M88"/>
    </row>
    <row r="89" spans="1:13" s="13" customFormat="1" ht="36.75" customHeight="1" x14ac:dyDescent="0.2">
      <c r="A89"/>
      <c r="B89"/>
      <c r="C89"/>
      <c r="D89"/>
      <c r="E89"/>
      <c r="F89"/>
      <c r="G89"/>
      <c r="H89"/>
      <c r="I89"/>
      <c r="J89"/>
      <c r="K89"/>
      <c r="L89"/>
      <c r="M89"/>
    </row>
    <row r="90" spans="1:13" s="13" customFormat="1" x14ac:dyDescent="0.2">
      <c r="A90"/>
      <c r="B90"/>
      <c r="C90"/>
      <c r="D90"/>
      <c r="E90"/>
      <c r="F90"/>
      <c r="G90"/>
      <c r="H90"/>
      <c r="I90"/>
      <c r="J90"/>
      <c r="K90"/>
      <c r="L90"/>
      <c r="M90"/>
    </row>
    <row r="91" spans="1:13" s="13" customFormat="1" x14ac:dyDescent="0.2">
      <c r="A91"/>
      <c r="B91"/>
      <c r="C91"/>
      <c r="D91"/>
      <c r="E91"/>
      <c r="F91"/>
      <c r="G91"/>
      <c r="H91"/>
      <c r="I91"/>
      <c r="J91"/>
      <c r="K91"/>
      <c r="L91"/>
      <c r="M91"/>
    </row>
    <row r="92" spans="1:13" s="13" customFormat="1" x14ac:dyDescent="0.2">
      <c r="A92"/>
      <c r="B92"/>
      <c r="C92"/>
      <c r="D92"/>
      <c r="E92"/>
      <c r="F92"/>
      <c r="G92"/>
      <c r="H92"/>
      <c r="I92"/>
      <c r="J92"/>
      <c r="K92"/>
      <c r="L92"/>
      <c r="M92"/>
    </row>
    <row r="93" spans="1:13" s="13" customFormat="1" x14ac:dyDescent="0.2">
      <c r="A93"/>
      <c r="B93"/>
      <c r="C93"/>
      <c r="D93"/>
      <c r="E93"/>
      <c r="F93"/>
      <c r="G93"/>
      <c r="H93"/>
      <c r="I93"/>
      <c r="J93"/>
      <c r="K93"/>
      <c r="L93"/>
      <c r="M93"/>
    </row>
    <row r="94" spans="1:13" s="13" customFormat="1" x14ac:dyDescent="0.2">
      <c r="A94"/>
      <c r="B94"/>
      <c r="C94"/>
      <c r="D94"/>
      <c r="E94"/>
      <c r="F94"/>
      <c r="G94"/>
      <c r="H94"/>
      <c r="I94"/>
      <c r="J94"/>
      <c r="K94"/>
      <c r="L94"/>
      <c r="M94"/>
    </row>
    <row r="95" spans="1:13" s="13" customFormat="1" ht="33" customHeight="1" x14ac:dyDescent="0.2">
      <c r="A95"/>
      <c r="B95"/>
      <c r="C95"/>
      <c r="D95"/>
      <c r="E95"/>
      <c r="F95"/>
      <c r="G95"/>
      <c r="H95"/>
      <c r="I95"/>
      <c r="J95"/>
      <c r="K95"/>
      <c r="L95"/>
      <c r="M95"/>
    </row>
    <row r="96" spans="1:13" s="13" customFormat="1" ht="42.75" customHeight="1" x14ac:dyDescent="0.2">
      <c r="A96"/>
      <c r="B96"/>
      <c r="C96"/>
      <c r="D96"/>
      <c r="E96"/>
      <c r="F96"/>
      <c r="G96"/>
      <c r="H96"/>
      <c r="I96"/>
      <c r="J96"/>
      <c r="K96"/>
      <c r="L96"/>
      <c r="M96"/>
    </row>
    <row r="97" spans="1:13" s="13" customFormat="1" ht="32.25" customHeight="1" x14ac:dyDescent="0.2">
      <c r="A97"/>
      <c r="B97"/>
      <c r="C97"/>
      <c r="D97"/>
      <c r="E97"/>
      <c r="F97"/>
      <c r="G97"/>
      <c r="H97"/>
      <c r="I97"/>
      <c r="J97"/>
      <c r="K97"/>
      <c r="L97"/>
      <c r="M97"/>
    </row>
  </sheetData>
  <mergeCells count="61">
    <mergeCell ref="B38:C38"/>
    <mergeCell ref="B39:C39"/>
    <mergeCell ref="I34:J34"/>
    <mergeCell ref="I35:J35"/>
    <mergeCell ref="A7:B7"/>
    <mergeCell ref="J21:M21"/>
    <mergeCell ref="B9:I9"/>
    <mergeCell ref="B11:I11"/>
    <mergeCell ref="B10:I10"/>
    <mergeCell ref="B12:I12"/>
    <mergeCell ref="B13:I13"/>
    <mergeCell ref="B19:I19"/>
    <mergeCell ref="B21:I21"/>
    <mergeCell ref="A16:I16"/>
    <mergeCell ref="G36:K36"/>
    <mergeCell ref="G37:K37"/>
    <mergeCell ref="G32:H32"/>
    <mergeCell ref="G33:H33"/>
    <mergeCell ref="G29:H29"/>
    <mergeCell ref="A27:M27"/>
    <mergeCell ref="A23:M23"/>
    <mergeCell ref="A28:M28"/>
    <mergeCell ref="G30:H30"/>
    <mergeCell ref="G31:H31"/>
    <mergeCell ref="A24:M24"/>
    <mergeCell ref="A25:M25"/>
    <mergeCell ref="A26:M26"/>
    <mergeCell ref="A76:M76"/>
    <mergeCell ref="A77:M77"/>
    <mergeCell ref="A67:M67"/>
    <mergeCell ref="A66:M66"/>
    <mergeCell ref="A65:M65"/>
    <mergeCell ref="A71:M71"/>
    <mergeCell ref="A72:M72"/>
    <mergeCell ref="A73:M73"/>
    <mergeCell ref="A74:M74"/>
    <mergeCell ref="A75:M75"/>
    <mergeCell ref="A68:M68"/>
    <mergeCell ref="A69:M69"/>
    <mergeCell ref="A62:M62"/>
    <mergeCell ref="A63:M63"/>
    <mergeCell ref="A70:M70"/>
    <mergeCell ref="A64:M64"/>
    <mergeCell ref="A59:M59"/>
    <mergeCell ref="A60:M60"/>
    <mergeCell ref="A61:M61"/>
    <mergeCell ref="A22:M22"/>
    <mergeCell ref="A5:C5"/>
    <mergeCell ref="A1:M1"/>
    <mergeCell ref="A2:M2"/>
    <mergeCell ref="A4:M4"/>
    <mergeCell ref="A8:M8"/>
    <mergeCell ref="B20:I20"/>
    <mergeCell ref="B18:I18"/>
    <mergeCell ref="B17:I17"/>
    <mergeCell ref="J9:M9"/>
    <mergeCell ref="K7:M7"/>
    <mergeCell ref="C7:I7"/>
    <mergeCell ref="K10:L11"/>
    <mergeCell ref="J19:M19"/>
    <mergeCell ref="K20:L20"/>
  </mergeCells>
  <conditionalFormatting sqref="J21:M21">
    <cfRule type="expression" dxfId="3" priority="1">
      <formula>$J$21="PASS"</formula>
    </cfRule>
    <cfRule type="expression" dxfId="2" priority="2">
      <formula>$J$21="FAIL"</formula>
    </cfRule>
  </conditionalFormatting>
  <pageMargins left="0.7" right="0.7" top="0.75" bottom="0.75" header="0.3" footer="0.3"/>
  <pageSetup scale="65" fitToHeight="0" orientation="portrait"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73"/>
  <sheetViews>
    <sheetView topLeftCell="A11" zoomScale="110" zoomScaleNormal="110" workbookViewId="0">
      <selection activeCell="G37" sqref="G37:K37"/>
    </sheetView>
  </sheetViews>
  <sheetFormatPr defaultRowHeight="12.75" x14ac:dyDescent="0.2"/>
  <cols>
    <col min="1" max="1" width="16.7109375" customWidth="1"/>
    <col min="2" max="2" width="12.42578125" customWidth="1"/>
    <col min="3" max="3" width="11.42578125" customWidth="1"/>
    <col min="4" max="4" width="9.140625" customWidth="1"/>
    <col min="9" max="9" width="17.5703125" customWidth="1"/>
    <col min="11" max="11" width="10.7109375" bestFit="1" customWidth="1"/>
  </cols>
  <sheetData>
    <row r="1" spans="1:13" ht="23.25" x14ac:dyDescent="0.2">
      <c r="A1" s="137" t="s">
        <v>74</v>
      </c>
      <c r="B1" s="137"/>
      <c r="C1" s="137"/>
      <c r="D1" s="137"/>
      <c r="E1" s="137"/>
      <c r="F1" s="137"/>
      <c r="G1" s="137"/>
      <c r="H1" s="137"/>
      <c r="I1" s="137"/>
      <c r="J1" s="137"/>
      <c r="K1" s="137"/>
      <c r="L1" s="137"/>
      <c r="M1" s="137"/>
    </row>
    <row r="2" spans="1:13" ht="15" x14ac:dyDescent="0.2">
      <c r="A2" s="68" t="s">
        <v>71</v>
      </c>
      <c r="B2" s="68"/>
      <c r="C2" s="68"/>
      <c r="D2" s="68"/>
      <c r="E2" s="68"/>
      <c r="F2" s="68"/>
      <c r="G2" s="68"/>
      <c r="H2" s="68"/>
      <c r="I2" s="68"/>
      <c r="J2" s="68"/>
      <c r="K2" s="68"/>
      <c r="L2" s="68"/>
      <c r="M2" s="68"/>
    </row>
    <row r="3" spans="1:13" x14ac:dyDescent="0.2">
      <c r="A3" s="16"/>
      <c r="B3" s="16"/>
      <c r="C3" s="16"/>
      <c r="D3" s="16"/>
      <c r="E3" s="16"/>
      <c r="F3" s="16"/>
      <c r="G3" s="16"/>
      <c r="H3" s="16"/>
      <c r="I3" s="16"/>
      <c r="J3" s="16"/>
      <c r="K3" s="16"/>
      <c r="L3" s="16"/>
      <c r="M3" s="16"/>
    </row>
    <row r="4" spans="1:13" ht="30.75" customHeight="1" x14ac:dyDescent="0.2">
      <c r="A4" s="69" t="s">
        <v>72</v>
      </c>
      <c r="B4" s="70"/>
      <c r="C4" s="70"/>
      <c r="D4" s="70"/>
      <c r="E4" s="70"/>
      <c r="F4" s="70"/>
      <c r="G4" s="70"/>
      <c r="H4" s="70"/>
      <c r="I4" s="70"/>
      <c r="J4" s="70"/>
      <c r="K4" s="70"/>
      <c r="L4" s="70"/>
      <c r="M4" s="71"/>
    </row>
    <row r="5" spans="1:13" x14ac:dyDescent="0.2">
      <c r="A5" s="16"/>
      <c r="B5" s="16"/>
      <c r="C5" s="16"/>
      <c r="D5" s="16"/>
      <c r="E5" s="16"/>
      <c r="F5" s="16"/>
      <c r="G5" s="16"/>
      <c r="H5" s="16"/>
      <c r="I5" s="16"/>
      <c r="J5" s="16"/>
      <c r="K5" s="16"/>
      <c r="L5" s="16"/>
      <c r="M5" s="16"/>
    </row>
    <row r="6" spans="1:13" ht="95.25" customHeight="1" x14ac:dyDescent="0.2">
      <c r="A6" s="69" t="s">
        <v>73</v>
      </c>
      <c r="B6" s="70"/>
      <c r="C6" s="70"/>
      <c r="D6" s="70"/>
      <c r="E6" s="70"/>
      <c r="F6" s="70"/>
      <c r="G6" s="70"/>
      <c r="H6" s="70"/>
      <c r="I6" s="70"/>
      <c r="J6" s="70"/>
      <c r="K6" s="70"/>
      <c r="L6" s="70"/>
      <c r="M6" s="71"/>
    </row>
    <row r="7" spans="1:13" ht="13.5" thickBot="1" x14ac:dyDescent="0.25"/>
    <row r="8" spans="1:13" s="11" customFormat="1" ht="22.5" customHeight="1" thickBot="1" x14ac:dyDescent="0.25">
      <c r="A8" s="84" t="s">
        <v>4</v>
      </c>
      <c r="B8" s="86"/>
      <c r="C8" s="84"/>
      <c r="D8" s="85"/>
      <c r="E8" s="85"/>
      <c r="F8" s="85"/>
      <c r="G8" s="85"/>
      <c r="H8" s="85"/>
      <c r="I8" s="86"/>
      <c r="J8" s="12" t="s">
        <v>5</v>
      </c>
      <c r="K8" s="84"/>
      <c r="L8" s="85"/>
      <c r="M8" s="86"/>
    </row>
    <row r="9" spans="1:13" s="11" customFormat="1" ht="22.5" customHeight="1" thickBot="1" x14ac:dyDescent="0.25">
      <c r="A9" s="72" t="s">
        <v>8</v>
      </c>
      <c r="B9" s="73"/>
      <c r="C9" s="73"/>
      <c r="D9" s="73"/>
      <c r="E9" s="73"/>
      <c r="F9" s="73"/>
      <c r="G9" s="73"/>
      <c r="H9" s="73"/>
      <c r="I9" s="73"/>
      <c r="J9" s="74"/>
      <c r="K9" s="74"/>
      <c r="L9" s="74"/>
      <c r="M9" s="75"/>
    </row>
    <row r="10" spans="1:13" s="11" customFormat="1" ht="22.5" customHeight="1" thickBot="1" x14ac:dyDescent="0.3">
      <c r="A10" s="26">
        <v>92</v>
      </c>
      <c r="B10" s="121" t="s">
        <v>27</v>
      </c>
      <c r="C10" s="122"/>
      <c r="D10" s="122"/>
      <c r="E10" s="122"/>
      <c r="F10" s="122"/>
      <c r="G10" s="122"/>
      <c r="H10" s="122"/>
      <c r="I10" s="123"/>
      <c r="J10" s="82" t="s">
        <v>34</v>
      </c>
      <c r="K10" s="82"/>
      <c r="L10" s="82"/>
      <c r="M10" s="83"/>
    </row>
    <row r="11" spans="1:13" s="11" customFormat="1" ht="22.5" customHeight="1" x14ac:dyDescent="0.25">
      <c r="A11" s="27">
        <v>48</v>
      </c>
      <c r="B11" s="124" t="s">
        <v>6</v>
      </c>
      <c r="C11" s="78"/>
      <c r="D11" s="78"/>
      <c r="E11" s="78"/>
      <c r="F11" s="78"/>
      <c r="G11" s="78"/>
      <c r="H11" s="78"/>
      <c r="I11" s="125"/>
      <c r="J11" s="20"/>
      <c r="K11" s="87">
        <v>20</v>
      </c>
      <c r="L11" s="88"/>
      <c r="M11" s="22"/>
    </row>
    <row r="12" spans="1:13" s="11" customFormat="1" ht="22.5" customHeight="1" thickBot="1" x14ac:dyDescent="0.3">
      <c r="A12" s="32">
        <f>IF(A11&gt;(0.7*A10),0.7*A10,A11)</f>
        <v>48</v>
      </c>
      <c r="B12" s="124" t="s">
        <v>25</v>
      </c>
      <c r="C12" s="78"/>
      <c r="D12" s="78"/>
      <c r="E12" s="78"/>
      <c r="F12" s="78"/>
      <c r="G12" s="78"/>
      <c r="H12" s="78"/>
      <c r="I12" s="125"/>
      <c r="J12" s="23"/>
      <c r="K12" s="89"/>
      <c r="L12" s="90"/>
      <c r="M12" s="21"/>
    </row>
    <row r="13" spans="1:13" s="11" customFormat="1" ht="22.5" customHeight="1" x14ac:dyDescent="0.25">
      <c r="A13" s="28">
        <v>67</v>
      </c>
      <c r="B13" s="124" t="s">
        <v>40</v>
      </c>
      <c r="C13" s="78"/>
      <c r="D13" s="78"/>
      <c r="E13" s="78"/>
      <c r="F13" s="78"/>
      <c r="G13" s="78"/>
      <c r="H13" s="78"/>
      <c r="I13" s="79"/>
      <c r="J13" s="51"/>
      <c r="K13" s="52"/>
      <c r="L13" s="52"/>
      <c r="M13" s="53"/>
    </row>
    <row r="14" spans="1:13" ht="31.5" customHeight="1" x14ac:dyDescent="0.25">
      <c r="A14" s="29"/>
      <c r="B14" s="126" t="s">
        <v>7</v>
      </c>
      <c r="C14" s="127"/>
      <c r="D14" s="127"/>
      <c r="E14" s="127"/>
      <c r="F14" s="127"/>
      <c r="G14" s="127"/>
      <c r="H14" s="127"/>
      <c r="I14" s="128"/>
      <c r="J14" s="41"/>
      <c r="K14" s="39"/>
      <c r="L14" s="39"/>
      <c r="M14" s="40"/>
    </row>
    <row r="15" spans="1:13" ht="18" x14ac:dyDescent="0.25">
      <c r="A15" s="47" t="s">
        <v>36</v>
      </c>
      <c r="B15" s="30" t="s">
        <v>28</v>
      </c>
      <c r="C15" s="15"/>
      <c r="D15" s="15"/>
      <c r="E15" s="15"/>
      <c r="F15" s="15"/>
      <c r="G15" s="15"/>
      <c r="H15" s="25"/>
      <c r="I15" s="50"/>
      <c r="J15" s="41"/>
      <c r="K15" s="39"/>
      <c r="L15" s="39"/>
      <c r="M15" s="40"/>
    </row>
    <row r="16" spans="1:13" ht="18.75" thickBot="1" x14ac:dyDescent="0.3">
      <c r="A16" s="48" t="s">
        <v>37</v>
      </c>
      <c r="B16" s="31" t="s">
        <v>29</v>
      </c>
      <c r="C16" s="24"/>
      <c r="D16" s="24"/>
      <c r="E16" s="24"/>
      <c r="F16" s="24"/>
      <c r="G16" s="24"/>
      <c r="H16" s="9"/>
      <c r="I16" s="9"/>
      <c r="J16" s="41"/>
      <c r="K16" s="39"/>
      <c r="L16" s="39"/>
      <c r="M16" s="40"/>
    </row>
    <row r="17" spans="1:18" s="11" customFormat="1" ht="22.5" customHeight="1" thickBot="1" x14ac:dyDescent="0.25">
      <c r="A17" s="132" t="s">
        <v>30</v>
      </c>
      <c r="B17" s="133"/>
      <c r="C17" s="133"/>
      <c r="D17" s="133"/>
      <c r="E17" s="133"/>
      <c r="F17" s="133"/>
      <c r="G17" s="133"/>
      <c r="H17" s="133"/>
      <c r="I17" s="133"/>
      <c r="J17" s="54"/>
      <c r="K17" s="49"/>
      <c r="L17" s="49"/>
      <c r="M17" s="55"/>
    </row>
    <row r="18" spans="1:18" ht="18" x14ac:dyDescent="0.25">
      <c r="A18" s="33">
        <f>IF(A12&gt;66,(0.23*A12),(7.6+(0.115*A12)))</f>
        <v>13.120000000000001</v>
      </c>
      <c r="B18" s="80" t="s">
        <v>31</v>
      </c>
      <c r="C18" s="80"/>
      <c r="D18" s="80"/>
      <c r="E18" s="80"/>
      <c r="F18" s="80"/>
      <c r="G18" s="80"/>
      <c r="H18" s="80"/>
      <c r="I18" s="81"/>
      <c r="J18" s="41"/>
      <c r="K18" s="39"/>
      <c r="L18" s="39"/>
      <c r="M18" s="40"/>
    </row>
    <row r="19" spans="1:18" ht="18" x14ac:dyDescent="0.25">
      <c r="A19" s="34">
        <f>IF(A15="N",(0.5*A18),0)</f>
        <v>0</v>
      </c>
      <c r="B19" s="78" t="s">
        <v>32</v>
      </c>
      <c r="C19" s="78"/>
      <c r="D19" s="78"/>
      <c r="E19" s="78"/>
      <c r="F19" s="78"/>
      <c r="G19" s="78"/>
      <c r="H19" s="78"/>
      <c r="I19" s="79"/>
      <c r="J19" s="41"/>
      <c r="K19" s="39"/>
      <c r="L19" s="39"/>
      <c r="M19" s="40"/>
    </row>
    <row r="20" spans="1:18" ht="18" x14ac:dyDescent="0.25">
      <c r="A20" s="35">
        <f>IF(A16="Y",(-0.5*A18),0)</f>
        <v>0</v>
      </c>
      <c r="B20" s="79" t="s">
        <v>38</v>
      </c>
      <c r="C20" s="129"/>
      <c r="D20" s="129"/>
      <c r="E20" s="129"/>
      <c r="F20" s="129"/>
      <c r="G20" s="129"/>
      <c r="H20" s="129"/>
      <c r="I20" s="129"/>
      <c r="J20" s="91"/>
      <c r="K20" s="92"/>
      <c r="L20" s="92"/>
      <c r="M20" s="93"/>
    </row>
    <row r="21" spans="1:18" ht="18.75" thickBot="1" x14ac:dyDescent="0.3">
      <c r="A21" s="35">
        <f>IF(A13&gt;46.8,((A13-46.8)/12)*0.04*A12,IF(A13&lt;36,((36-A13)/12)*(-1)*0.04*A12,0))</f>
        <v>3.2320000000000002</v>
      </c>
      <c r="B21" s="76" t="s">
        <v>33</v>
      </c>
      <c r="C21" s="76"/>
      <c r="D21" s="76"/>
      <c r="E21" s="76"/>
      <c r="F21" s="76"/>
      <c r="G21" s="76"/>
      <c r="H21" s="76"/>
      <c r="I21" s="77"/>
      <c r="J21" s="37"/>
      <c r="K21" s="94"/>
      <c r="L21" s="94"/>
      <c r="M21" s="38"/>
      <c r="N21" s="18"/>
    </row>
    <row r="22" spans="1:18" ht="26.25" thickBot="1" x14ac:dyDescent="0.55000000000000004">
      <c r="A22" s="36">
        <f>SUM(A18:A21)</f>
        <v>16.352</v>
      </c>
      <c r="B22" s="130" t="s">
        <v>39</v>
      </c>
      <c r="C22" s="130"/>
      <c r="D22" s="130"/>
      <c r="E22" s="130"/>
      <c r="F22" s="130"/>
      <c r="G22" s="130"/>
      <c r="H22" s="130"/>
      <c r="I22" s="131"/>
      <c r="J22" s="118" t="str">
        <f>IF(K11&gt;A22,"PASS","FAIL")</f>
        <v>PASS</v>
      </c>
      <c r="K22" s="119"/>
      <c r="L22" s="119"/>
      <c r="M22" s="120"/>
      <c r="N22" s="17"/>
    </row>
    <row r="23" spans="1:18" ht="18.75" thickBot="1" x14ac:dyDescent="0.25">
      <c r="A23" s="61" t="s">
        <v>35</v>
      </c>
      <c r="B23" s="62"/>
      <c r="C23" s="62"/>
      <c r="D23" s="62"/>
      <c r="E23" s="62"/>
      <c r="F23" s="62"/>
      <c r="G23" s="62"/>
      <c r="H23" s="62"/>
      <c r="I23" s="62"/>
      <c r="J23" s="62"/>
      <c r="K23" s="62"/>
      <c r="L23" s="62"/>
      <c r="M23" s="63"/>
    </row>
    <row r="24" spans="1:18" ht="15.75" x14ac:dyDescent="0.25">
      <c r="A24" s="104" t="s">
        <v>41</v>
      </c>
      <c r="B24" s="105"/>
      <c r="C24" s="105"/>
      <c r="D24" s="105"/>
      <c r="E24" s="105"/>
      <c r="F24" s="105"/>
      <c r="G24" s="105"/>
      <c r="H24" s="105"/>
      <c r="I24" s="105"/>
      <c r="J24" s="105"/>
      <c r="K24" s="105"/>
      <c r="L24" s="105"/>
      <c r="M24" s="106"/>
      <c r="O24" s="1"/>
      <c r="P24" s="1"/>
      <c r="Q24" s="1"/>
      <c r="R24" s="1"/>
    </row>
    <row r="25" spans="1:18" ht="15" x14ac:dyDescent="0.2">
      <c r="A25" s="110" t="s">
        <v>0</v>
      </c>
      <c r="B25" s="111"/>
      <c r="C25" s="111"/>
      <c r="D25" s="111"/>
      <c r="E25" s="111"/>
      <c r="F25" s="111"/>
      <c r="G25" s="111"/>
      <c r="H25" s="111"/>
      <c r="I25" s="111"/>
      <c r="J25" s="111"/>
      <c r="K25" s="111"/>
      <c r="L25" s="111"/>
      <c r="M25" s="112"/>
      <c r="P25" s="1"/>
      <c r="Q25" s="1"/>
    </row>
    <row r="26" spans="1:18" ht="15" x14ac:dyDescent="0.2">
      <c r="A26" s="110" t="s">
        <v>1</v>
      </c>
      <c r="B26" s="111"/>
      <c r="C26" s="111"/>
      <c r="D26" s="111"/>
      <c r="E26" s="111"/>
      <c r="F26" s="111"/>
      <c r="G26" s="111"/>
      <c r="H26" s="111"/>
      <c r="I26" s="111"/>
      <c r="J26" s="111"/>
      <c r="K26" s="111"/>
      <c r="L26" s="111"/>
      <c r="M26" s="112"/>
      <c r="N26" s="1"/>
      <c r="P26" s="1"/>
      <c r="Q26" s="1"/>
    </row>
    <row r="27" spans="1:18" ht="15" x14ac:dyDescent="0.2">
      <c r="A27" s="110" t="s">
        <v>2</v>
      </c>
      <c r="B27" s="111"/>
      <c r="C27" s="111"/>
      <c r="D27" s="111"/>
      <c r="E27" s="111"/>
      <c r="F27" s="111"/>
      <c r="G27" s="111"/>
      <c r="H27" s="111"/>
      <c r="I27" s="111"/>
      <c r="J27" s="111"/>
      <c r="K27" s="111"/>
      <c r="L27" s="111"/>
      <c r="M27" s="112"/>
      <c r="N27" s="1"/>
      <c r="O27" s="1"/>
      <c r="Q27" s="1"/>
    </row>
    <row r="28" spans="1:18" ht="15.75" thickBot="1" x14ac:dyDescent="0.25">
      <c r="A28" s="101" t="s">
        <v>42</v>
      </c>
      <c r="B28" s="102"/>
      <c r="C28" s="102"/>
      <c r="D28" s="102"/>
      <c r="E28" s="102"/>
      <c r="F28" s="102"/>
      <c r="G28" s="102"/>
      <c r="H28" s="102"/>
      <c r="I28" s="102"/>
      <c r="J28" s="102"/>
      <c r="K28" s="102"/>
      <c r="L28" s="102"/>
      <c r="M28" s="103"/>
      <c r="N28" s="1"/>
      <c r="O28" s="2"/>
      <c r="Q28" s="1"/>
    </row>
    <row r="29" spans="1:18" ht="18.75" thickBot="1" x14ac:dyDescent="0.25">
      <c r="A29" s="138" t="s">
        <v>43</v>
      </c>
      <c r="B29" s="139"/>
      <c r="C29" s="139"/>
      <c r="D29" s="139"/>
      <c r="E29" s="139"/>
      <c r="F29" s="139"/>
      <c r="G29" s="139"/>
      <c r="H29" s="139"/>
      <c r="I29" s="139"/>
      <c r="J29" s="139"/>
      <c r="K29" s="139"/>
      <c r="L29" s="139"/>
      <c r="M29" s="140"/>
    </row>
    <row r="30" spans="1:18" ht="15" x14ac:dyDescent="0.2">
      <c r="A30" s="43"/>
      <c r="B30" s="44" t="s">
        <v>54</v>
      </c>
      <c r="C30" s="44" t="s">
        <v>55</v>
      </c>
      <c r="D30" s="44" t="s">
        <v>58</v>
      </c>
      <c r="E30" s="4"/>
      <c r="F30" s="4"/>
      <c r="G30" s="100"/>
      <c r="H30" s="100"/>
      <c r="I30" s="44" t="s">
        <v>56</v>
      </c>
      <c r="J30" s="44" t="s">
        <v>55</v>
      </c>
      <c r="K30" s="44" t="s">
        <v>57</v>
      </c>
      <c r="L30" s="4"/>
      <c r="M30" s="5"/>
      <c r="O30" s="1"/>
      <c r="P30" s="1"/>
      <c r="R30" s="3"/>
    </row>
    <row r="31" spans="1:18" s="19" customFormat="1" ht="26.1" customHeight="1" x14ac:dyDescent="0.2">
      <c r="A31" s="45" t="s">
        <v>44</v>
      </c>
      <c r="B31" s="42"/>
      <c r="C31" s="42"/>
      <c r="D31" s="42">
        <f>B31*C31</f>
        <v>0</v>
      </c>
      <c r="G31" s="99" t="s">
        <v>53</v>
      </c>
      <c r="H31" s="99"/>
      <c r="I31" s="56"/>
      <c r="J31" s="56"/>
      <c r="K31" s="56">
        <f>I31*J31</f>
        <v>0</v>
      </c>
      <c r="M31" s="46"/>
    </row>
    <row r="32" spans="1:18" s="19" customFormat="1" ht="26.1" customHeight="1" x14ac:dyDescent="0.2">
      <c r="A32" s="45" t="s">
        <v>45</v>
      </c>
      <c r="B32" s="42"/>
      <c r="C32" s="42"/>
      <c r="D32" s="42">
        <f t="shared" ref="D32:D37" si="0">B32*C32</f>
        <v>0</v>
      </c>
      <c r="G32" s="99" t="s">
        <v>65</v>
      </c>
      <c r="H32" s="99"/>
      <c r="I32" s="56"/>
      <c r="J32" s="56"/>
      <c r="K32" s="56">
        <f t="shared" ref="K32:K34" si="1">I32*J32</f>
        <v>0</v>
      </c>
      <c r="M32" s="46"/>
    </row>
    <row r="33" spans="1:13" s="19" customFormat="1" ht="26.1" customHeight="1" x14ac:dyDescent="0.2">
      <c r="A33" s="45" t="s">
        <v>46</v>
      </c>
      <c r="B33" s="42"/>
      <c r="C33" s="42"/>
      <c r="D33" s="42">
        <f t="shared" si="0"/>
        <v>0</v>
      </c>
      <c r="G33" s="99" t="s">
        <v>66</v>
      </c>
      <c r="H33" s="99"/>
      <c r="I33" s="56"/>
      <c r="J33" s="56"/>
      <c r="K33" s="56">
        <f t="shared" si="1"/>
        <v>0</v>
      </c>
      <c r="M33" s="46"/>
    </row>
    <row r="34" spans="1:13" s="19" customFormat="1" ht="26.1" customHeight="1" x14ac:dyDescent="0.2">
      <c r="A34" s="45" t="s">
        <v>47</v>
      </c>
      <c r="B34" s="42"/>
      <c r="C34" s="42"/>
      <c r="D34" s="42">
        <f t="shared" si="0"/>
        <v>0</v>
      </c>
      <c r="G34" s="99" t="s">
        <v>52</v>
      </c>
      <c r="H34" s="99"/>
      <c r="I34" s="56"/>
      <c r="J34" s="56"/>
      <c r="K34" s="56">
        <f t="shared" si="1"/>
        <v>0</v>
      </c>
      <c r="M34" s="46"/>
    </row>
    <row r="35" spans="1:13" s="19" customFormat="1" ht="26.1" customHeight="1" x14ac:dyDescent="0.2">
      <c r="A35" s="45" t="s">
        <v>48</v>
      </c>
      <c r="B35" s="42"/>
      <c r="C35" s="42"/>
      <c r="D35" s="42">
        <f t="shared" si="0"/>
        <v>0</v>
      </c>
      <c r="I35" s="115" t="s">
        <v>69</v>
      </c>
      <c r="J35" s="115"/>
      <c r="K35" s="59">
        <f>SUM(K31:K34)</f>
        <v>0</v>
      </c>
      <c r="M35" s="46"/>
    </row>
    <row r="36" spans="1:13" s="19" customFormat="1" ht="26.1" customHeight="1" x14ac:dyDescent="0.2">
      <c r="A36" s="45" t="s">
        <v>49</v>
      </c>
      <c r="B36" s="42"/>
      <c r="C36" s="42"/>
      <c r="D36" s="42">
        <f t="shared" si="0"/>
        <v>0</v>
      </c>
      <c r="I36" s="115" t="s">
        <v>70</v>
      </c>
      <c r="J36" s="115"/>
      <c r="K36" s="59" t="e">
        <f>K35/SUM(I31:I34)</f>
        <v>#DIV/0!</v>
      </c>
      <c r="M36" s="46"/>
    </row>
    <row r="37" spans="1:13" s="19" customFormat="1" ht="26.1" customHeight="1" x14ac:dyDescent="0.2">
      <c r="A37" s="45" t="s">
        <v>50</v>
      </c>
      <c r="B37" s="42"/>
      <c r="C37" s="42"/>
      <c r="D37" s="42">
        <f t="shared" si="0"/>
        <v>0</v>
      </c>
      <c r="G37" s="134" t="s">
        <v>60</v>
      </c>
      <c r="H37" s="134"/>
      <c r="I37" s="134"/>
      <c r="J37" s="134"/>
      <c r="K37" s="134"/>
      <c r="M37" s="46"/>
    </row>
    <row r="38" spans="1:13" s="19" customFormat="1" ht="26.1" customHeight="1" x14ac:dyDescent="0.2">
      <c r="A38" s="45" t="s">
        <v>51</v>
      </c>
      <c r="B38" s="42"/>
      <c r="C38" s="42"/>
      <c r="D38" s="42">
        <f>B38*C38</f>
        <v>0</v>
      </c>
      <c r="G38" s="136" t="s">
        <v>61</v>
      </c>
      <c r="H38" s="136"/>
      <c r="I38" s="136"/>
      <c r="J38" s="136"/>
      <c r="K38" s="136"/>
      <c r="M38" s="46"/>
    </row>
    <row r="39" spans="1:13" s="19" customFormat="1" ht="26.1" customHeight="1" x14ac:dyDescent="0.2">
      <c r="A39" s="57"/>
      <c r="B39" s="142" t="s">
        <v>67</v>
      </c>
      <c r="C39" s="142"/>
      <c r="D39" s="58">
        <f>SUM(D31:D38)</f>
        <v>0</v>
      </c>
      <c r="M39" s="46"/>
    </row>
    <row r="40" spans="1:13" s="19" customFormat="1" ht="26.1" customHeight="1" x14ac:dyDescent="0.2">
      <c r="A40" s="57"/>
      <c r="B40" s="142" t="s">
        <v>68</v>
      </c>
      <c r="C40" s="142"/>
      <c r="D40" s="60">
        <f>D39/144</f>
        <v>0</v>
      </c>
      <c r="M40" s="46"/>
    </row>
    <row r="41" spans="1:13" ht="26.25" customHeight="1" x14ac:dyDescent="0.2">
      <c r="A41" s="7"/>
      <c r="B41" s="141" t="s">
        <v>59</v>
      </c>
      <c r="C41" s="141"/>
      <c r="D41" s="141"/>
      <c r="M41" s="6"/>
    </row>
    <row r="42" spans="1:13" x14ac:dyDescent="0.2">
      <c r="A42" s="7"/>
      <c r="M42" s="6"/>
    </row>
    <row r="43" spans="1:13" x14ac:dyDescent="0.2">
      <c r="A43" s="7"/>
      <c r="M43" s="6"/>
    </row>
    <row r="44" spans="1:13" x14ac:dyDescent="0.2">
      <c r="A44" s="7"/>
      <c r="M44" s="6"/>
    </row>
    <row r="45" spans="1:13" x14ac:dyDescent="0.2">
      <c r="A45" s="7"/>
      <c r="M45" s="6"/>
    </row>
    <row r="46" spans="1:13" x14ac:dyDescent="0.2">
      <c r="A46" s="7"/>
      <c r="M46" s="6"/>
    </row>
    <row r="47" spans="1:13" x14ac:dyDescent="0.2">
      <c r="A47" s="7"/>
      <c r="M47" s="6"/>
    </row>
    <row r="48" spans="1:13" x14ac:dyDescent="0.2">
      <c r="A48" s="7"/>
      <c r="M48" s="6"/>
    </row>
    <row r="49" spans="1:13" x14ac:dyDescent="0.2">
      <c r="A49" s="7"/>
      <c r="M49" s="6"/>
    </row>
    <row r="50" spans="1:13" x14ac:dyDescent="0.2">
      <c r="A50" s="7"/>
      <c r="M50" s="6"/>
    </row>
    <row r="51" spans="1:13" ht="13.5" thickBot="1" x14ac:dyDescent="0.25">
      <c r="A51" s="8"/>
      <c r="B51" s="9"/>
      <c r="C51" s="9"/>
      <c r="D51" s="9"/>
      <c r="E51" s="9"/>
      <c r="F51" s="9"/>
      <c r="G51" s="9"/>
      <c r="H51" s="9"/>
      <c r="I51" s="9"/>
      <c r="J51" s="9"/>
      <c r="K51" s="9"/>
      <c r="L51" s="9"/>
      <c r="M51" s="10"/>
    </row>
    <row r="59" spans="1:13" s="13" customFormat="1" ht="73.5" customHeight="1" x14ac:dyDescent="0.2">
      <c r="A59" s="14"/>
      <c r="B59" s="14"/>
      <c r="C59" s="14"/>
      <c r="D59" s="14"/>
      <c r="E59" s="14"/>
      <c r="F59" s="14"/>
      <c r="G59" s="14"/>
      <c r="H59" s="14"/>
      <c r="I59" s="14"/>
      <c r="J59" s="14"/>
      <c r="K59" s="14"/>
      <c r="L59" s="14"/>
      <c r="M59" s="14"/>
    </row>
    <row r="60" spans="1:13" s="13" customFormat="1" ht="73.5" customHeight="1" x14ac:dyDescent="0.2">
      <c r="A60" s="14"/>
      <c r="B60" s="14"/>
      <c r="C60" s="14"/>
      <c r="D60" s="14"/>
      <c r="E60" s="14"/>
      <c r="F60" s="14"/>
      <c r="G60" s="14"/>
      <c r="H60" s="14"/>
      <c r="I60" s="14"/>
      <c r="J60" s="14"/>
      <c r="K60" s="14"/>
      <c r="L60" s="14"/>
      <c r="M60" s="14"/>
    </row>
    <row r="61" spans="1:13" s="13" customFormat="1" ht="73.5" customHeight="1" x14ac:dyDescent="0.2">
      <c r="A61" s="14"/>
      <c r="B61" s="14"/>
      <c r="C61" s="14"/>
      <c r="D61" s="14"/>
      <c r="E61" s="14"/>
      <c r="F61" s="14"/>
      <c r="G61" s="14"/>
      <c r="H61" s="14"/>
      <c r="I61" s="14"/>
      <c r="J61" s="14"/>
      <c r="K61" s="14"/>
      <c r="L61" s="14"/>
      <c r="M61" s="14"/>
    </row>
    <row r="62" spans="1:13" s="13" customFormat="1" ht="73.5" customHeight="1" x14ac:dyDescent="0.2">
      <c r="A62" s="14"/>
      <c r="B62" s="14"/>
      <c r="C62" s="14"/>
      <c r="D62" s="14"/>
      <c r="E62" s="14"/>
      <c r="F62" s="14"/>
      <c r="G62" s="14"/>
      <c r="H62" s="14"/>
      <c r="I62" s="14"/>
      <c r="J62" s="14"/>
      <c r="K62" s="14"/>
      <c r="L62" s="14"/>
      <c r="M62" s="14"/>
    </row>
    <row r="63" spans="1:13" s="13" customFormat="1" x14ac:dyDescent="0.2">
      <c r="A63"/>
      <c r="B63"/>
      <c r="C63"/>
      <c r="D63"/>
      <c r="E63"/>
      <c r="F63"/>
      <c r="G63"/>
      <c r="H63"/>
      <c r="I63"/>
      <c r="J63"/>
      <c r="K63"/>
      <c r="L63"/>
      <c r="M63"/>
    </row>
    <row r="64" spans="1:13" s="13" customFormat="1" x14ac:dyDescent="0.2">
      <c r="A64"/>
      <c r="B64"/>
      <c r="C64"/>
      <c r="D64"/>
      <c r="E64"/>
      <c r="F64"/>
      <c r="G64"/>
      <c r="H64"/>
      <c r="I64"/>
      <c r="J64"/>
      <c r="K64"/>
      <c r="L64"/>
      <c r="M64"/>
    </row>
    <row r="65" spans="1:13" s="13" customFormat="1" ht="36.75" customHeight="1" x14ac:dyDescent="0.2">
      <c r="A65"/>
      <c r="B65"/>
      <c r="C65"/>
      <c r="D65"/>
      <c r="E65"/>
      <c r="F65"/>
      <c r="G65"/>
      <c r="H65"/>
      <c r="I65"/>
      <c r="J65"/>
      <c r="K65"/>
      <c r="L65"/>
      <c r="M65"/>
    </row>
    <row r="66" spans="1:13" s="13" customFormat="1" x14ac:dyDescent="0.2">
      <c r="A66"/>
      <c r="B66"/>
      <c r="C66"/>
      <c r="D66"/>
      <c r="E66"/>
      <c r="F66"/>
      <c r="G66"/>
      <c r="H66"/>
      <c r="I66"/>
      <c r="J66"/>
      <c r="K66"/>
      <c r="L66"/>
      <c r="M66"/>
    </row>
    <row r="67" spans="1:13" s="13" customFormat="1" x14ac:dyDescent="0.2">
      <c r="A67"/>
      <c r="B67"/>
      <c r="C67"/>
      <c r="D67"/>
      <c r="E67"/>
      <c r="F67"/>
      <c r="G67"/>
      <c r="H67"/>
      <c r="I67"/>
      <c r="J67"/>
      <c r="K67"/>
      <c r="L67"/>
      <c r="M67"/>
    </row>
    <row r="68" spans="1:13" s="13" customFormat="1" x14ac:dyDescent="0.2">
      <c r="A68"/>
      <c r="B68"/>
      <c r="C68"/>
      <c r="D68"/>
      <c r="E68"/>
      <c r="F68"/>
      <c r="G68"/>
      <c r="H68"/>
      <c r="I68"/>
      <c r="J68"/>
      <c r="K68"/>
      <c r="L68"/>
      <c r="M68"/>
    </row>
    <row r="69" spans="1:13" s="13" customFormat="1" x14ac:dyDescent="0.2">
      <c r="A69"/>
      <c r="B69"/>
      <c r="C69"/>
      <c r="D69"/>
      <c r="E69"/>
      <c r="F69"/>
      <c r="G69"/>
      <c r="H69"/>
      <c r="I69"/>
      <c r="J69"/>
      <c r="K69"/>
      <c r="L69"/>
      <c r="M69"/>
    </row>
    <row r="70" spans="1:13" s="13" customFormat="1" x14ac:dyDescent="0.2">
      <c r="A70"/>
      <c r="B70"/>
      <c r="C70"/>
      <c r="D70"/>
      <c r="E70"/>
      <c r="F70"/>
      <c r="G70"/>
      <c r="H70"/>
      <c r="I70"/>
      <c r="J70"/>
      <c r="K70"/>
      <c r="L70"/>
      <c r="M70"/>
    </row>
    <row r="71" spans="1:13" s="13" customFormat="1" ht="33" customHeight="1" x14ac:dyDescent="0.2">
      <c r="A71"/>
      <c r="B71"/>
      <c r="C71"/>
      <c r="D71"/>
      <c r="E71"/>
      <c r="F71"/>
      <c r="G71"/>
      <c r="H71"/>
      <c r="I71"/>
      <c r="J71"/>
      <c r="K71"/>
      <c r="L71"/>
      <c r="M71"/>
    </row>
    <row r="72" spans="1:13" s="13" customFormat="1" ht="42.75" customHeight="1" x14ac:dyDescent="0.2">
      <c r="A72"/>
      <c r="B72"/>
      <c r="C72"/>
      <c r="D72"/>
      <c r="E72"/>
      <c r="F72"/>
      <c r="G72"/>
      <c r="H72"/>
      <c r="I72"/>
      <c r="J72"/>
      <c r="K72"/>
      <c r="L72"/>
      <c r="M72"/>
    </row>
    <row r="73" spans="1:13" s="13" customFormat="1" ht="32.25" customHeight="1" x14ac:dyDescent="0.2">
      <c r="A73"/>
      <c r="B73"/>
      <c r="C73"/>
      <c r="D73"/>
      <c r="E73"/>
      <c r="F73"/>
      <c r="G73"/>
      <c r="H73"/>
      <c r="I73"/>
      <c r="J73"/>
      <c r="K73"/>
      <c r="L73"/>
      <c r="M73"/>
    </row>
  </sheetData>
  <mergeCells count="43">
    <mergeCell ref="B41:D41"/>
    <mergeCell ref="I36:J36"/>
    <mergeCell ref="G37:K37"/>
    <mergeCell ref="G38:K38"/>
    <mergeCell ref="B39:C39"/>
    <mergeCell ref="B40:C40"/>
    <mergeCell ref="I35:J35"/>
    <mergeCell ref="A24:M24"/>
    <mergeCell ref="A25:M25"/>
    <mergeCell ref="A26:M26"/>
    <mergeCell ref="A27:M27"/>
    <mergeCell ref="A28:M28"/>
    <mergeCell ref="A29:M29"/>
    <mergeCell ref="G30:H30"/>
    <mergeCell ref="G31:H31"/>
    <mergeCell ref="G32:H32"/>
    <mergeCell ref="G33:H33"/>
    <mergeCell ref="G34:H34"/>
    <mergeCell ref="A23:M23"/>
    <mergeCell ref="B13:I13"/>
    <mergeCell ref="B14:I14"/>
    <mergeCell ref="A17:I17"/>
    <mergeCell ref="B18:I18"/>
    <mergeCell ref="B19:I19"/>
    <mergeCell ref="B20:I20"/>
    <mergeCell ref="J20:M20"/>
    <mergeCell ref="B21:I21"/>
    <mergeCell ref="K21:L21"/>
    <mergeCell ref="B22:I22"/>
    <mergeCell ref="J22:M22"/>
    <mergeCell ref="A9:M9"/>
    <mergeCell ref="B10:I10"/>
    <mergeCell ref="J10:M10"/>
    <mergeCell ref="B11:I11"/>
    <mergeCell ref="K11:L12"/>
    <mergeCell ref="B12:I12"/>
    <mergeCell ref="A1:M1"/>
    <mergeCell ref="A2:M2"/>
    <mergeCell ref="A6:M6"/>
    <mergeCell ref="A8:B8"/>
    <mergeCell ref="C8:I8"/>
    <mergeCell ref="K8:M8"/>
    <mergeCell ref="A4:M4"/>
  </mergeCells>
  <conditionalFormatting sqref="J22:M22">
    <cfRule type="expression" dxfId="1" priority="1">
      <formula>$J$22="PASS"</formula>
    </cfRule>
    <cfRule type="expression" dxfId="0" priority="2">
      <formula>$J$22="FAIL"</formula>
    </cfRule>
  </conditionalFormatting>
  <pageMargins left="0.7" right="0.7" top="0.75" bottom="0.75" header="0.3" footer="0.3"/>
  <pageSetup scale="65" fitToHeight="0" orientation="portrait" r:id="rId1"/>
  <rowBreaks count="1" manualBreakCount="1">
    <brk id="55"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a6b206-ac1b-4e34-b4cb-7b076f056690">
      <Terms xmlns="http://schemas.microsoft.com/office/infopath/2007/PartnerControls"/>
    </lcf76f155ced4ddcb4097134ff3c332f>
    <TaxCatchAll xmlns="f4a219c9-e70a-4d6b-9f84-c519c4cc431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AC47F36CF434D4BB2062C5201B5F30E" ma:contentTypeVersion="15" ma:contentTypeDescription="Create a new document." ma:contentTypeScope="" ma:versionID="9c664414ea6b77fad7a116cf342e4da9">
  <xsd:schema xmlns:xsd="http://www.w3.org/2001/XMLSchema" xmlns:xs="http://www.w3.org/2001/XMLSchema" xmlns:p="http://schemas.microsoft.com/office/2006/metadata/properties" xmlns:ns2="f5a6b206-ac1b-4e34-b4cb-7b076f056690" xmlns:ns3="f4a219c9-e70a-4d6b-9f84-c519c4cc4315" targetNamespace="http://schemas.microsoft.com/office/2006/metadata/properties" ma:root="true" ma:fieldsID="34aea8f0405e4b8b51f2a3e5a2c198dc" ns2:_="" ns3:_="">
    <xsd:import namespace="f5a6b206-ac1b-4e34-b4cb-7b076f056690"/>
    <xsd:import namespace="f4a219c9-e70a-4d6b-9f84-c519c4cc43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a6b206-ac1b-4e34-b4cb-7b076f0566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0711c0e-4245-4ab7-b236-62d0b6835c85"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a219c9-e70a-4d6b-9f84-c519c4cc43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f531442a-5669-4108-b9e4-d006566f21e6}" ma:internalName="TaxCatchAll" ma:showField="CatchAllData" ma:web="f4a219c9-e70a-4d6b-9f84-c519c4cc43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C48CD7-B6D5-45F9-8EC8-837F222DC8FA}">
  <ds:schemaRefs>
    <ds:schemaRef ds:uri="http://schemas.microsoft.com/office/2006/metadata/properties"/>
    <ds:schemaRef ds:uri="http://schemas.microsoft.com/office/infopath/2007/PartnerControls"/>
    <ds:schemaRef ds:uri="f5a6b206-ac1b-4e34-b4cb-7b076f056690"/>
    <ds:schemaRef ds:uri="f4a219c9-e70a-4d6b-9f84-c519c4cc4315"/>
  </ds:schemaRefs>
</ds:datastoreItem>
</file>

<file path=customXml/itemProps2.xml><?xml version="1.0" encoding="utf-8"?>
<ds:datastoreItem xmlns:ds="http://schemas.openxmlformats.org/officeDocument/2006/customXml" ds:itemID="{193695AF-09B8-41D8-99A6-064599FD35BE}">
  <ds:schemaRefs>
    <ds:schemaRef ds:uri="http://schemas.microsoft.com/sharepoint/v3/contenttype/forms"/>
  </ds:schemaRefs>
</ds:datastoreItem>
</file>

<file path=customXml/itemProps3.xml><?xml version="1.0" encoding="utf-8"?>
<ds:datastoreItem xmlns:ds="http://schemas.openxmlformats.org/officeDocument/2006/customXml" ds:itemID="{326D7F95-EB37-4C2A-AB49-FA7AA5502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a6b206-ac1b-4e34-b4cb-7b076f056690"/>
    <ds:schemaRef ds:uri="f4a219c9-e70a-4d6b-9f84-c519c4cc43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Fishing Vessels</vt:lpstr>
      <vt:lpstr>Load Line new</vt:lpstr>
      <vt:lpstr>'Fishing Vessels'!Print_Area</vt:lpstr>
      <vt:lpstr>'Load Line new'!Print_Area</vt:lpstr>
    </vt:vector>
  </TitlesOfParts>
  <Company>U.S. Department of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Jordan, Thomas D CIV</dc:creator>
  <cp:lastModifiedBy>Mike Rudolph</cp:lastModifiedBy>
  <cp:lastPrinted>2022-08-23T15:52:57Z</cp:lastPrinted>
  <dcterms:created xsi:type="dcterms:W3CDTF">2019-06-13T21:33:27Z</dcterms:created>
  <dcterms:modified xsi:type="dcterms:W3CDTF">2024-11-10T17:01:02Z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0x0101002AC47F36CF434D4BB2062C5201B5F30E</vt:lpwstr>
  </property>
</Properties>
</file>